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3"/>
  </bookViews>
  <sheets>
    <sheet name="4-6固定资产汇总" sheetId="1" r:id="rId1"/>
    <sheet name="建筑物" sheetId="2" r:id="rId2"/>
    <sheet name="报告评估表--设备" sheetId="3" r:id="rId3"/>
    <sheet name="4-12-1无形-土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2">#REF!</definedName>
    <definedName name="a">#REF!</definedName>
    <definedName name="aa" localSheetId="2">#REF!</definedName>
    <definedName name="aa">#REF!</definedName>
    <definedName name="cost" localSheetId="2">#REF!</definedName>
    <definedName name="cost">#REF!</definedName>
    <definedName name="eve">'[5]XL4Poppy'!$C$39</definedName>
    <definedName name="PRCGAAP" localSheetId="2">#REF!</definedName>
    <definedName name="PRCGAAP">#REF!</definedName>
    <definedName name="PRCGAAP2" localSheetId="2">#REF!</definedName>
    <definedName name="PRCGAAP2">#REF!</definedName>
    <definedName name="_xlnm.Print_Area" localSheetId="2">'报告评估表--设备'!$A$1:$O$94</definedName>
    <definedName name="Print_Area_MI" localSheetId="2">#REF!</definedName>
    <definedName name="Print_Area_MI">#REF!</definedName>
    <definedName name="_xlnm.Print_Titles" localSheetId="3">'4-12-1无形-土地'!$1:$4</definedName>
    <definedName name="_xlnm.Print_Titles" localSheetId="2">'报告评估表--设备'!$1:$5</definedName>
    <definedName name="Work_Program_By_Area_List" localSheetId="3">#REF!</definedName>
    <definedName name="Work_Program_By_Area_List" localSheetId="2">#REF!</definedName>
    <definedName name="Work_Program_By_Area_List">#REF!</definedName>
    <definedName name="전">#REF!</definedName>
    <definedName name="주택사업본부">#REF!</definedName>
    <definedName name="철구사업본부">#REF!</definedName>
    <definedName name="年初短期投资">#REF!</definedName>
    <definedName name="年初货币资金">#REF!</definedName>
    <definedName name="年初应收票据">#REF!</definedName>
    <definedName name="清查汇总" localSheetId="3">'[1]目录'!#REF!</definedName>
    <definedName name="清查汇总">'[2]目录'!#REF!</definedName>
    <definedName name="应收股利" localSheetId="3">'[1]目录'!#REF!</definedName>
    <definedName name="应收股利">'[2]目录'!#REF!</definedName>
    <definedName name="应收利息" localSheetId="3">'[1]目录'!#REF!</definedName>
    <definedName name="应收利息">'[2]目录'!#REF!</definedName>
  </definedNames>
  <calcPr fullCalcOnLoad="1"/>
</workbook>
</file>

<file path=xl/comments3.xml><?xml version="1.0" encoding="utf-8"?>
<comments xmlns="http://schemas.openxmlformats.org/spreadsheetml/2006/main">
  <authors>
    <author>sucheng</author>
    <author>chenjie</author>
  </authors>
  <commentList>
    <comment ref="B6" authorId="0">
      <text>
        <r>
          <rPr>
            <b/>
            <sz val="9"/>
            <rFont val="宋体"/>
            <family val="0"/>
          </rPr>
          <t>sucheng:</t>
        </r>
        <r>
          <rPr>
            <sz val="9"/>
            <rFont val="宋体"/>
            <family val="0"/>
          </rPr>
          <t xml:space="preserve">
企业资产管理所使用的编号</t>
        </r>
      </text>
    </comment>
    <comment ref="O6" authorId="1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  <comment ref="E6" authorId="1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按设备铭牌填写，不得以地名或经销商名称替代</t>
        </r>
      </text>
    </comment>
    <comment ref="F6" authorId="1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台、件、套、个等</t>
        </r>
      </text>
    </comment>
  </commentList>
</comments>
</file>

<file path=xl/comments4.xml><?xml version="1.0" encoding="utf-8"?>
<comments xmlns="http://schemas.openxmlformats.org/spreadsheetml/2006/main">
  <authors>
    <author>chenjie</author>
  </authors>
  <commentList>
    <comment ref="B5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土地使用权证书的编号</t>
        </r>
      </text>
    </comment>
    <comment ref="D5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所填内容应与土地证记录相符</t>
        </r>
      </text>
    </comment>
    <comment ref="E5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所填内容应与土地证记录相符</t>
        </r>
      </text>
    </comment>
    <comment ref="F5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所填内容应与土地证记录相符</t>
        </r>
      </text>
    </comment>
    <comment ref="H5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所填内容应与土地证记录相符</t>
        </r>
      </text>
    </comment>
  </commentList>
</comments>
</file>

<file path=xl/sharedStrings.xml><?xml version="1.0" encoding="utf-8"?>
<sst xmlns="http://schemas.openxmlformats.org/spreadsheetml/2006/main" count="314" uniqueCount="170">
  <si>
    <t>编号</t>
  </si>
  <si>
    <t>科目名称</t>
  </si>
  <si>
    <t>账面价值</t>
  </si>
  <si>
    <t>调整后账面价值</t>
  </si>
  <si>
    <t>评估价值</t>
  </si>
  <si>
    <t>增值额</t>
  </si>
  <si>
    <t>备注</t>
  </si>
  <si>
    <t>原值</t>
  </si>
  <si>
    <t>净值</t>
  </si>
  <si>
    <t>4-6-1</t>
  </si>
  <si>
    <t>固定资产-机器设备</t>
  </si>
  <si>
    <t>序</t>
  </si>
  <si>
    <t>名称</t>
  </si>
  <si>
    <t>建成</t>
  </si>
  <si>
    <t>结构</t>
  </si>
  <si>
    <t>高（m）</t>
  </si>
  <si>
    <t>备 注</t>
  </si>
  <si>
    <t>号</t>
  </si>
  <si>
    <t>时间</t>
  </si>
  <si>
    <t>㎡</t>
  </si>
  <si>
    <t>序号</t>
  </si>
  <si>
    <t>土地权证编号</t>
  </si>
  <si>
    <t>土地使用权人</t>
  </si>
  <si>
    <t>土地位置</t>
  </si>
  <si>
    <t>取得日期</t>
  </si>
  <si>
    <t>土地用途</t>
  </si>
  <si>
    <t>终止日期</t>
  </si>
  <si>
    <t>开发程度</t>
  </si>
  <si>
    <r>
      <rPr>
        <sz val="10"/>
        <rFont val="宋体"/>
        <family val="0"/>
      </rPr>
      <t>面积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</si>
  <si>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建设已完成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</si>
  <si>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</si>
  <si>
    <t>评估价值</t>
  </si>
  <si>
    <t>评估价值</t>
  </si>
  <si>
    <t>无形资产—土地使用权评估明细表</t>
  </si>
  <si>
    <t>口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</si>
  <si>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</t>
    </r>
  </si>
  <si>
    <t>表4-6-1</t>
  </si>
  <si>
    <t>合计</t>
  </si>
  <si>
    <t>资产评估汇总表</t>
  </si>
  <si>
    <t>无形资产—土地使用权</t>
  </si>
  <si>
    <t>2012年</t>
  </si>
  <si>
    <t>2015年</t>
  </si>
  <si>
    <t>便利店</t>
  </si>
  <si>
    <t>辅助房</t>
  </si>
  <si>
    <t>泵房</t>
  </si>
  <si>
    <t>砖混</t>
  </si>
  <si>
    <t>账面价值</t>
  </si>
  <si>
    <t>原值</t>
  </si>
  <si>
    <t>净值</t>
  </si>
  <si>
    <t>成新率%</t>
  </si>
  <si>
    <t>宗</t>
  </si>
  <si>
    <t>2014年</t>
  </si>
  <si>
    <t>2012年</t>
  </si>
  <si>
    <r>
      <rPr>
        <sz val="10"/>
        <rFont val="宋体"/>
        <family val="0"/>
      </rPr>
      <t>日东国用（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000349</t>
    </r>
    <r>
      <rPr>
        <sz val="10"/>
        <rFont val="宋体"/>
        <family val="0"/>
      </rPr>
      <t>号</t>
    </r>
  </si>
  <si>
    <t>日照市万鑫石油化工有限公司</t>
  </si>
  <si>
    <t>日照市东港区陈疃镇北鲍疃村、222省道西侧</t>
  </si>
  <si>
    <t>使用权类型</t>
  </si>
  <si>
    <t>出让</t>
  </si>
  <si>
    <t>基准日：2018年09月19日</t>
  </si>
  <si>
    <t>混凝土</t>
  </si>
  <si>
    <t>砖混</t>
  </si>
  <si>
    <t>钢</t>
  </si>
  <si>
    <t>地上附着物--建(构）筑物评估明细表</t>
  </si>
  <si>
    <t>水井</t>
  </si>
  <si>
    <t>水源井</t>
  </si>
  <si>
    <t>水泥地面</t>
  </si>
  <si>
    <t>南、西院墙</t>
  </si>
  <si>
    <t>北院墙</t>
  </si>
  <si>
    <t>罩棚</t>
  </si>
  <si>
    <t>油罐区</t>
  </si>
  <si>
    <t>油气回收工程</t>
  </si>
  <si>
    <t>数量</t>
  </si>
  <si>
    <t>计量
单位</t>
  </si>
  <si>
    <t>地上附着物-建（构）筑物</t>
  </si>
  <si>
    <t>账面价值</t>
  </si>
  <si>
    <t>原值</t>
  </si>
  <si>
    <t>评估基准日：2018年09月29日</t>
  </si>
  <si>
    <t>设备编号</t>
  </si>
  <si>
    <t>设备名称</t>
  </si>
  <si>
    <t>规格型号</t>
  </si>
  <si>
    <t>生产厂家</t>
  </si>
  <si>
    <t>计量单位</t>
  </si>
  <si>
    <t>购置时间</t>
  </si>
  <si>
    <t xml:space="preserve">启用时间 </t>
  </si>
  <si>
    <t>帐面价值</t>
  </si>
  <si>
    <t>重置价值</t>
  </si>
  <si>
    <t>成新率%</t>
  </si>
  <si>
    <t>评估值</t>
  </si>
  <si>
    <t>单枪加油机</t>
  </si>
  <si>
    <t>台</t>
  </si>
  <si>
    <t>靠墙货架</t>
  </si>
  <si>
    <t>立式空调</t>
  </si>
  <si>
    <t>打印机</t>
  </si>
  <si>
    <t>监视系统</t>
  </si>
  <si>
    <t>油罐</t>
  </si>
  <si>
    <t>双枪加油机</t>
  </si>
  <si>
    <t>机柜</t>
  </si>
  <si>
    <t>零管管线</t>
  </si>
  <si>
    <t>海尔空调机</t>
  </si>
  <si>
    <t>零管UPS</t>
  </si>
  <si>
    <t>压力罐</t>
  </si>
  <si>
    <t>供水设施</t>
  </si>
  <si>
    <t>饮料柜</t>
  </si>
  <si>
    <t>促销台</t>
  </si>
  <si>
    <t>文件柜</t>
  </si>
  <si>
    <t>双面中岛货架</t>
  </si>
  <si>
    <t>衣柜</t>
  </si>
  <si>
    <t>电风扇</t>
  </si>
  <si>
    <t>防雷静电报警器</t>
  </si>
  <si>
    <t>消毒柜</t>
  </si>
  <si>
    <t>液位仪</t>
  </si>
  <si>
    <t>办公椅</t>
  </si>
  <si>
    <t>柴油发电机</t>
  </si>
  <si>
    <t>收银台</t>
  </si>
  <si>
    <t>冰箱</t>
  </si>
  <si>
    <t>计量器具箱</t>
  </si>
  <si>
    <t>钥匙箱</t>
  </si>
  <si>
    <t>厨柜</t>
  </si>
  <si>
    <t>组合音响</t>
  </si>
  <si>
    <t>电脑桌</t>
  </si>
  <si>
    <t>验钞机</t>
  </si>
  <si>
    <t>消防工具</t>
  </si>
  <si>
    <t>移动价格牌</t>
  </si>
  <si>
    <t>卫生间设施</t>
  </si>
  <si>
    <t>皂液盒</t>
  </si>
  <si>
    <t>饮水机</t>
  </si>
  <si>
    <t>电视机</t>
  </si>
  <si>
    <t>办公桌</t>
  </si>
  <si>
    <t>卸油操作规程</t>
  </si>
  <si>
    <t>配电箱</t>
  </si>
  <si>
    <t>铁架床</t>
  </si>
  <si>
    <t>灯箱</t>
  </si>
  <si>
    <t>监控(UPS)</t>
  </si>
  <si>
    <t>餐桌</t>
  </si>
  <si>
    <t>电水壶</t>
  </si>
  <si>
    <t>维修工具箱</t>
  </si>
  <si>
    <t>干手器</t>
  </si>
  <si>
    <t>抽油烟机</t>
  </si>
  <si>
    <t>防撞柱</t>
  </si>
  <si>
    <t>电话机</t>
  </si>
  <si>
    <t>考勤机</t>
  </si>
  <si>
    <t>太阳能</t>
  </si>
  <si>
    <t>电磁炉</t>
  </si>
  <si>
    <t>海尔冰箱</t>
  </si>
  <si>
    <t>燃气灶</t>
  </si>
  <si>
    <t>电饭锅</t>
  </si>
  <si>
    <t>书柜</t>
  </si>
  <si>
    <t>仓库货架</t>
  </si>
  <si>
    <t>微波炉</t>
  </si>
  <si>
    <t>保险柜</t>
  </si>
  <si>
    <t>监控交换机</t>
  </si>
  <si>
    <t>冰柜</t>
  </si>
  <si>
    <t>进站须知牌</t>
  </si>
  <si>
    <t>不锈钢货架</t>
  </si>
  <si>
    <t>站务公开栏</t>
  </si>
  <si>
    <t>合计</t>
  </si>
  <si>
    <r>
      <t>数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量</t>
    </r>
  </si>
  <si>
    <t>金额单位：人民币元</t>
  </si>
  <si>
    <t>4-6-2</t>
  </si>
  <si>
    <t>表:4-6-2</t>
  </si>
  <si>
    <r>
      <t>表</t>
    </r>
    <r>
      <rPr>
        <sz val="10"/>
        <rFont val="Times New Roman"/>
        <family val="1"/>
      </rPr>
      <t>4-6-3</t>
    </r>
  </si>
  <si>
    <t>4-6-3</t>
  </si>
  <si>
    <t>金额单位:人民币元</t>
  </si>
  <si>
    <t>金额单位:人民币元</t>
  </si>
  <si>
    <r>
      <t>评估基准日：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</si>
  <si>
    <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人民币元</t>
    </r>
  </si>
  <si>
    <t>评估基准日:2018年09月29日</t>
  </si>
  <si>
    <t>合  计</t>
  </si>
  <si>
    <t>批发零售（加油站）</t>
  </si>
  <si>
    <t>固定资产—机器设备评估明细表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</si>
</sst>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#,##0.00&quot;￥&quot;;\-#,##0.00&quot;￥&quot;"/>
    <numFmt numFmtId="186" formatCode="_-* #,##0_-;\-* #,##0_-;_-* &quot;-&quot;??_-;_-@_-"/>
    <numFmt numFmtId="187" formatCode="_(&quot;$&quot;* #,##0_);_(&quot;$&quot;* \(#,##0\);_(&quot;$&quot;* &quot;-&quot;??_);_(@_)"/>
    <numFmt numFmtId="188" formatCode="_(* #,##0.00_);_(* \(#,##0.00\);_(* &quot;-&quot;??_);_(@_)"/>
    <numFmt numFmtId="189" formatCode="_-#,###.00,_-;\(#,###.00,\);_-\ \ &quot;-&quot;_-;_-@_-"/>
    <numFmt numFmtId="190" formatCode="_(&quot;$&quot;* #,##0.0_);_(&quot;$&quot;* \(#,##0.0\);_(&quot;$&quot;* &quot;-&quot;??_);_(@_)"/>
    <numFmt numFmtId="191" formatCode="_-#,##0_-;\(#,##0\);_-\ \ &quot;-&quot;_-;_-@_-"/>
    <numFmt numFmtId="192" formatCode="_-#,##0.00_-;\(#,##0.00\);_-\ \ &quot;-&quot;_-;_-@_-"/>
    <numFmt numFmtId="193" formatCode="mmm/dd/yyyy;_-\ &quot;N/A&quot;_-;_-\ &quot;-&quot;_-"/>
    <numFmt numFmtId="194" formatCode="_-#,###,_-;\(#,###,\);_-\ \ &quot;-&quot;_-;_-@_-"/>
    <numFmt numFmtId="195" formatCode="yyyy&quot;年&quot;m&quot;月&quot;;@"/>
    <numFmt numFmtId="196" formatCode="mmm/yyyy;_-\ &quot;N/A&quot;_-;_-\ &quot;-&quot;_-"/>
    <numFmt numFmtId="197" formatCode="_-#,##0%_-;\(#,##0%\);_-\ &quot;-&quot;_-"/>
    <numFmt numFmtId="198" formatCode="_-#0&quot;.&quot;0,_-;\(#0&quot;.&quot;0,\);_-\ \ &quot;-&quot;_-;_-@_-"/>
    <numFmt numFmtId="199" formatCode="0.0%"/>
    <numFmt numFmtId="200" formatCode="_-#0&quot;.&quot;0000_-;\(#0&quot;.&quot;0000\);_-\ \ &quot;-&quot;_-;_-@_-"/>
    <numFmt numFmtId="201" formatCode="&quot;\&quot;#,##0;[Red]&quot;\&quot;&quot;\&quot;&quot;\&quot;&quot;\&quot;&quot;\&quot;&quot;\&quot;&quot;\&quot;\-#,##0"/>
    <numFmt numFmtId="202" formatCode="&quot;$&quot;#,##0;\-&quot;$&quot;#,##0"/>
    <numFmt numFmtId="203" formatCode="#,##0\ &quot; &quot;;\(#,##0\)\ ;&quot;—&quot;&quot; &quot;&quot; &quot;&quot; &quot;&quot; &quot;"/>
    <numFmt numFmtId="204" formatCode="_-* #,##0.00&quot;￥&quot;_-;\-* #,##0.00&quot;￥&quot;_-;_-* &quot;-&quot;??&quot;￥&quot;_-;_-@_-"/>
    <numFmt numFmtId="205" formatCode="0.000%"/>
    <numFmt numFmtId="206" formatCode="#,##0.00&quot;￥&quot;;[Red]\-#,##0.00&quot;￥&quot;"/>
    <numFmt numFmtId="207" formatCode="#,##0.0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_([$€-2]* #,##0.00_);_([$€-2]* \(#,##0.00\);_([$€-2]* &quot;-&quot;??_)"/>
    <numFmt numFmtId="211" formatCode="_-* #,##0&quot;￥&quot;_-;\-* #,##0&quot;￥&quot;_-;_-* &quot;-&quot;&quot;￥&quot;_-;_-@_-"/>
    <numFmt numFmtId="212" formatCode="mmm\ dd\,\ yy"/>
    <numFmt numFmtId="213" formatCode="mm/dd/yy_)"/>
    <numFmt numFmtId="214" formatCode="0.00_);[Red]\(0.00\)"/>
    <numFmt numFmtId="215" formatCode="#,##0.00_ "/>
    <numFmt numFmtId="216" formatCode="0_);[Red]\(0\)"/>
    <numFmt numFmtId="217" formatCode="0.00_ "/>
    <numFmt numFmtId="218" formatCode="yyyy&quot;年&quot;m&quot;月&quot;d&quot;日&quot;;@"/>
    <numFmt numFmtId="219" formatCode="#,##0.00_);[Red]\(#,##0.00\)"/>
    <numFmt numFmtId="220" formatCode="#,##0_ "/>
    <numFmt numFmtId="221" formatCode="[$-804]yyyy&quot;年&quot;m&quot;月&quot;d&quot;日&quot;dddd"/>
    <numFmt numFmtId="222" formatCode="#,##0_);[Red]\(#,##0\)"/>
    <numFmt numFmtId="223" formatCode="0_ "/>
    <numFmt numFmtId="224" formatCode="yyyy/m/d;@"/>
    <numFmt numFmtId="225" formatCode="[$-F800]dddd\,\ mmmm\ dd\,\ yyyy"/>
    <numFmt numFmtId="226" formatCode="0.0_ "/>
  </numFmts>
  <fonts count="71">
    <font>
      <sz val="12"/>
      <name val="宋体"/>
      <family val="0"/>
    </font>
    <font>
      <sz val="10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name val="???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0"/>
      <color indexed="16"/>
      <name val="MS Serif"/>
      <family val="1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0"/>
    </font>
    <font>
      <sz val="8"/>
      <name val="Arial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10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b/>
      <sz val="13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name val="Helv"/>
      <family val="2"/>
    </font>
    <font>
      <sz val="10"/>
      <name val="Tms Rm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2"/>
      <name val="바탕체"/>
      <family val="0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b/>
      <sz val="12"/>
      <name val="Helv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vertAlign val="superscript"/>
      <sz val="10"/>
      <name val="Times New Roman"/>
      <family val="1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22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1" fillId="0" borderId="0">
      <alignment/>
      <protection/>
    </xf>
    <xf numFmtId="49" fontId="3" fillId="0" borderId="0" applyProtection="0">
      <alignment horizontal="left"/>
    </xf>
    <xf numFmtId="0" fontId="14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/>
    </xf>
    <xf numFmtId="191" fontId="3" fillId="0" borderId="0" applyFill="0" applyBorder="0" applyProtection="0">
      <alignment horizontal="right"/>
    </xf>
    <xf numFmtId="192" fontId="3" fillId="0" borderId="0" applyFill="0" applyBorder="0" applyProtection="0">
      <alignment horizontal="right"/>
    </xf>
    <xf numFmtId="193" fontId="45" fillId="0" borderId="0" applyFill="0" applyBorder="0" applyProtection="0">
      <alignment horizontal="center"/>
    </xf>
    <xf numFmtId="196" fontId="45" fillId="0" borderId="0" applyFill="0" applyBorder="0" applyProtection="0">
      <alignment horizontal="center"/>
    </xf>
    <xf numFmtId="197" fontId="48" fillId="0" borderId="0" applyFill="0" applyBorder="0" applyProtection="0">
      <alignment horizontal="right"/>
    </xf>
    <xf numFmtId="194" fontId="3" fillId="0" borderId="0" applyFill="0" applyBorder="0" applyProtection="0">
      <alignment horizontal="right"/>
    </xf>
    <xf numFmtId="189" fontId="3" fillId="0" borderId="0" applyFill="0" applyBorder="0" applyProtection="0">
      <alignment horizontal="right"/>
    </xf>
    <xf numFmtId="198" fontId="3" fillId="0" borderId="0" applyFill="0" applyBorder="0" applyProtection="0">
      <alignment horizontal="right"/>
    </xf>
    <xf numFmtId="200" fontId="3" fillId="0" borderId="0" applyFill="0" applyBorder="0" applyProtection="0">
      <alignment horizontal="right"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>
      <alignment horizontal="center" wrapText="1"/>
      <protection locked="0"/>
    </xf>
    <xf numFmtId="186" fontId="12" fillId="0" borderId="0" applyFill="0" applyBorder="0" applyAlignment="0">
      <protection/>
    </xf>
    <xf numFmtId="0" fontId="50" fillId="0" borderId="0">
      <alignment/>
      <protection/>
    </xf>
    <xf numFmtId="0" fontId="42" fillId="0" borderId="0" applyNumberFormat="0" applyFill="0" applyBorder="0" applyAlignment="0" applyProtection="0"/>
    <xf numFmtId="0" fontId="52" fillId="0" borderId="0" applyFill="0" applyBorder="0">
      <alignment horizontal="right"/>
      <protection/>
    </xf>
    <xf numFmtId="0" fontId="12" fillId="0" borderId="0" applyFill="0" applyBorder="0">
      <alignment horizontal="right"/>
      <protection/>
    </xf>
    <xf numFmtId="0" fontId="54" fillId="0" borderId="1">
      <alignment horizontal="center"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201" fontId="14" fillId="0" borderId="0">
      <alignment/>
      <protection/>
    </xf>
    <xf numFmtId="181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>
      <alignment/>
      <protection/>
    </xf>
    <xf numFmtId="0" fontId="56" fillId="0" borderId="0" applyNumberFormat="0" applyAlignment="0">
      <protection/>
    </xf>
    <xf numFmtId="0" fontId="57" fillId="0" borderId="0" applyNumberFormat="0" applyAlignment="0">
      <protection/>
    </xf>
    <xf numFmtId="208" fontId="58" fillId="0" borderId="0" applyFont="0" applyFill="0" applyBorder="0" applyAlignment="0" applyProtection="0"/>
    <xf numFmtId="209" fontId="58" fillId="0" borderId="0" applyFont="0" applyFill="0" applyBorder="0" applyAlignment="0" applyProtection="0"/>
    <xf numFmtId="15" fontId="28" fillId="0" borderId="0">
      <alignment/>
      <protection/>
    </xf>
    <xf numFmtId="0" fontId="30" fillId="0" borderId="0" applyNumberFormat="0" applyAlignment="0">
      <protection/>
    </xf>
    <xf numFmtId="0" fontId="39" fillId="16" borderId="2">
      <alignment/>
      <protection/>
    </xf>
    <xf numFmtId="210" fontId="3" fillId="0" borderId="0" applyFont="0" applyFill="0" applyBorder="0" applyAlignment="0" applyProtection="0"/>
    <xf numFmtId="0" fontId="14" fillId="0" borderId="0">
      <alignment/>
      <protection locked="0"/>
    </xf>
    <xf numFmtId="203" fontId="49" fillId="0" borderId="0">
      <alignment horizontal="right"/>
      <protection/>
    </xf>
    <xf numFmtId="0" fontId="14" fillId="0" borderId="0">
      <alignment/>
      <protection/>
    </xf>
    <xf numFmtId="38" fontId="39" fillId="17" borderId="0" applyNumberFormat="0" applyBorder="0" applyAlignment="0" applyProtection="0"/>
    <xf numFmtId="0" fontId="59" fillId="0" borderId="0">
      <alignment horizontal="left"/>
      <protection/>
    </xf>
    <xf numFmtId="0" fontId="53" fillId="0" borderId="3" applyNumberFormat="0" applyAlignment="0" applyProtection="0"/>
    <xf numFmtId="0" fontId="53" fillId="0" borderId="4">
      <alignment horizontal="left" vertical="center"/>
      <protection/>
    </xf>
    <xf numFmtId="10" fontId="39" fillId="18" borderId="2" applyNumberFormat="0" applyBorder="0" applyAlignment="0" applyProtection="0"/>
    <xf numFmtId="185" fontId="0" fillId="19" borderId="0">
      <alignment/>
      <protection/>
    </xf>
    <xf numFmtId="0" fontId="52" fillId="2" borderId="0" applyNumberFormat="0" applyFont="0" applyBorder="0" applyAlignment="0" applyProtection="0"/>
    <xf numFmtId="38" fontId="2" fillId="0" borderId="0">
      <alignment/>
      <protection/>
    </xf>
    <xf numFmtId="38" fontId="47" fillId="0" borderId="0">
      <alignment/>
      <protection/>
    </xf>
    <xf numFmtId="38" fontId="41" fillId="0" borderId="0">
      <alignment/>
      <protection/>
    </xf>
    <xf numFmtId="38" fontId="5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 applyFont="0" applyFill="0">
      <alignment horizontal="fill"/>
      <protection/>
    </xf>
    <xf numFmtId="185" fontId="0" fillId="2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3" fillId="0" borderId="5">
      <alignment/>
      <protection/>
    </xf>
    <xf numFmtId="21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" fillId="0" borderId="0">
      <alignment/>
      <protection/>
    </xf>
    <xf numFmtId="37" fontId="44" fillId="0" borderId="0">
      <alignment/>
      <protection/>
    </xf>
    <xf numFmtId="39" fontId="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17" borderId="2">
      <alignment/>
      <protection/>
    </xf>
    <xf numFmtId="202" fontId="51" fillId="0" borderId="0">
      <alignment/>
      <protection/>
    </xf>
    <xf numFmtId="0" fontId="28" fillId="0" borderId="0" applyNumberFormat="0" applyFont="0" applyFill="0" applyBorder="0" applyAlignment="0" applyProtection="0"/>
    <xf numFmtId="206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21" borderId="0" applyNumberFormat="0">
      <alignment/>
      <protection/>
    </xf>
    <xf numFmtId="0" fontId="61" fillId="0" borderId="2">
      <alignment horizontal="center"/>
      <protection/>
    </xf>
    <xf numFmtId="0" fontId="61" fillId="0" borderId="0">
      <alignment horizontal="center" vertical="center"/>
      <protection/>
    </xf>
    <xf numFmtId="0" fontId="40" fillId="0" borderId="0" applyNumberFormat="0" applyFill="0">
      <alignment horizontal="left" vertical="center"/>
      <protection/>
    </xf>
    <xf numFmtId="0" fontId="43" fillId="0" borderId="0">
      <alignment/>
      <protection/>
    </xf>
    <xf numFmtId="40" fontId="62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7" fillId="4" borderId="0" applyNumberFormat="0" applyBorder="0" applyAlignment="0" applyProtection="0"/>
    <xf numFmtId="0" fontId="36" fillId="4" borderId="0" applyNumberFormat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10" applyNumberFormat="0" applyAlignment="0" applyProtection="0"/>
    <xf numFmtId="0" fontId="29" fillId="22" borderId="11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2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5" fillId="0" borderId="0">
      <alignment/>
      <protection/>
    </xf>
    <xf numFmtId="18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>
      <alignment/>
      <protection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32" fillId="27" borderId="0" applyNumberFormat="0" applyBorder="0" applyAlignment="0" applyProtection="0"/>
    <xf numFmtId="0" fontId="25" fillId="17" borderId="13" applyNumberFormat="0" applyAlignment="0" applyProtection="0"/>
    <xf numFmtId="0" fontId="17" fillId="7" borderId="10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0" fillId="28" borderId="14" applyNumberFormat="0" applyFont="0" applyAlignment="0" applyProtection="0"/>
    <xf numFmtId="43" fontId="14" fillId="0" borderId="2" applyNumberFormat="0">
      <alignment/>
      <protection/>
    </xf>
  </cellStyleXfs>
  <cellXfs count="183">
    <xf numFmtId="0" fontId="0" fillId="0" borderId="0" xfId="0" applyAlignment="1">
      <alignment/>
    </xf>
    <xf numFmtId="0" fontId="2" fillId="0" borderId="0" xfId="173" applyFont="1" applyAlignment="1">
      <alignment vertical="center"/>
    </xf>
    <xf numFmtId="0" fontId="3" fillId="0" borderId="0" xfId="173" applyFont="1" applyAlignment="1">
      <alignment horizontal="center" vertical="center" wrapText="1"/>
    </xf>
    <xf numFmtId="0" fontId="3" fillId="0" borderId="0" xfId="173" applyFont="1" applyAlignment="1">
      <alignment vertical="center"/>
    </xf>
    <xf numFmtId="0" fontId="4" fillId="0" borderId="0" xfId="173" applyFont="1" applyAlignment="1">
      <alignment horizontal="center" vertical="center" wrapText="1"/>
    </xf>
    <xf numFmtId="0" fontId="2" fillId="0" borderId="0" xfId="173" applyFont="1" applyAlignment="1">
      <alignment horizontal="center" vertical="center" wrapText="1"/>
    </xf>
    <xf numFmtId="214" fontId="3" fillId="0" borderId="0" xfId="173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173" applyFont="1" applyBorder="1" applyAlignment="1">
      <alignment horizontal="center" vertical="center" wrapText="1"/>
    </xf>
    <xf numFmtId="0" fontId="1" fillId="0" borderId="2" xfId="173" applyFont="1" applyFill="1" applyBorder="1" applyAlignment="1">
      <alignment horizontal="center" vertical="center" wrapText="1"/>
    </xf>
    <xf numFmtId="0" fontId="3" fillId="0" borderId="2" xfId="173" applyFont="1" applyBorder="1" applyAlignment="1">
      <alignment horizontal="center" vertical="center"/>
    </xf>
    <xf numFmtId="14" fontId="3" fillId="0" borderId="2" xfId="173" applyNumberFormat="1" applyFont="1" applyBorder="1" applyAlignment="1">
      <alignment horizontal="center" vertical="center"/>
    </xf>
    <xf numFmtId="0" fontId="3" fillId="0" borderId="2" xfId="173" applyFont="1" applyFill="1" applyBorder="1" applyAlignment="1">
      <alignment horizontal="left" vertical="center"/>
    </xf>
    <xf numFmtId="0" fontId="3" fillId="0" borderId="2" xfId="173" applyFont="1" applyBorder="1" applyAlignment="1">
      <alignment horizontal="left" vertical="center"/>
    </xf>
    <xf numFmtId="214" fontId="3" fillId="0" borderId="0" xfId="173" applyNumberFormat="1" applyFont="1" applyAlignment="1">
      <alignment vertical="center"/>
    </xf>
    <xf numFmtId="0" fontId="3" fillId="0" borderId="0" xfId="173" applyNumberFormat="1" applyFont="1" applyAlignment="1">
      <alignment horizontal="center" vertical="center"/>
    </xf>
    <xf numFmtId="0" fontId="3" fillId="0" borderId="0" xfId="173" applyNumberFormat="1" applyFont="1" applyAlignment="1">
      <alignment horizontal="right" vertical="center"/>
    </xf>
    <xf numFmtId="0" fontId="3" fillId="0" borderId="2" xfId="173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18" borderId="2" xfId="0" applyFont="1" applyFill="1" applyBorder="1" applyAlignment="1">
      <alignment horizontal="center" vertical="center" wrapText="1"/>
    </xf>
    <xf numFmtId="195" fontId="1" fillId="18" borderId="2" xfId="0" applyNumberFormat="1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7" fillId="18" borderId="2" xfId="0" applyNumberFormat="1" applyFont="1" applyFill="1" applyBorder="1" applyAlignment="1">
      <alignment horizontal="center" vertical="center" shrinkToFit="1"/>
    </xf>
    <xf numFmtId="0" fontId="1" fillId="18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1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shrinkToFit="1"/>
    </xf>
    <xf numFmtId="0" fontId="1" fillId="0" borderId="0" xfId="0" applyFont="1" applyBorder="1" applyAlignment="1">
      <alignment vertical="center"/>
    </xf>
    <xf numFmtId="217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183" fontId="6" fillId="0" borderId="0" xfId="203" applyFont="1" applyFill="1" applyBorder="1" applyAlignment="1">
      <alignment horizontal="center" vertical="center"/>
    </xf>
    <xf numFmtId="217" fontId="1" fillId="18" borderId="2" xfId="0" applyNumberFormat="1" applyFont="1" applyFill="1" applyBorder="1" applyAlignment="1">
      <alignment horizontal="center" vertical="center" wrapText="1"/>
    </xf>
    <xf numFmtId="217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 vertical="center"/>
    </xf>
    <xf numFmtId="0" fontId="2" fillId="0" borderId="0" xfId="165" applyFont="1" applyAlignment="1">
      <alignment vertical="center"/>
    </xf>
    <xf numFmtId="0" fontId="3" fillId="0" borderId="0" xfId="165" applyFont="1" applyAlignment="1">
      <alignment horizontal="center" vertical="center"/>
    </xf>
    <xf numFmtId="0" fontId="3" fillId="0" borderId="0" xfId="165" applyFont="1" applyAlignment="1">
      <alignment vertical="center"/>
    </xf>
    <xf numFmtId="0" fontId="4" fillId="0" borderId="0" xfId="165" applyFont="1" applyAlignment="1">
      <alignment horizontal="center" vertical="center" wrapText="1"/>
    </xf>
    <xf numFmtId="0" fontId="2" fillId="0" borderId="0" xfId="165" applyFont="1" applyAlignment="1">
      <alignment horizontal="center" vertical="center" wrapText="1"/>
    </xf>
    <xf numFmtId="214" fontId="3" fillId="0" borderId="0" xfId="165" applyNumberFormat="1" applyFont="1" applyAlignment="1">
      <alignment horizontal="center" vertical="center"/>
    </xf>
    <xf numFmtId="0" fontId="3" fillId="0" borderId="0" xfId="165" applyNumberFormat="1" applyFont="1" applyAlignment="1">
      <alignment horizontal="center" vertical="center"/>
    </xf>
    <xf numFmtId="214" fontId="3" fillId="0" borderId="0" xfId="165" applyNumberFormat="1" applyFont="1" applyAlignment="1">
      <alignment vertical="center"/>
    </xf>
    <xf numFmtId="0" fontId="1" fillId="0" borderId="2" xfId="165" applyFont="1" applyBorder="1" applyAlignment="1">
      <alignment horizontal="center" vertical="center"/>
    </xf>
    <xf numFmtId="0" fontId="1" fillId="0" borderId="19" xfId="165" applyFont="1" applyBorder="1" applyAlignment="1">
      <alignment horizontal="center" vertical="center"/>
    </xf>
    <xf numFmtId="49" fontId="3" fillId="0" borderId="2" xfId="165" applyNumberFormat="1" applyFont="1" applyBorder="1" applyAlignment="1">
      <alignment horizontal="left" vertical="center"/>
    </xf>
    <xf numFmtId="183" fontId="3" fillId="0" borderId="19" xfId="165" applyNumberFormat="1" applyFont="1" applyBorder="1" applyAlignment="1">
      <alignment horizontal="right" vertical="center"/>
    </xf>
    <xf numFmtId="0" fontId="6" fillId="0" borderId="19" xfId="174" applyFont="1" applyBorder="1" applyAlignment="1" applyProtection="1">
      <alignment vertical="center"/>
      <protection/>
    </xf>
    <xf numFmtId="183" fontId="3" fillId="0" borderId="2" xfId="165" applyNumberFormat="1" applyFont="1" applyBorder="1" applyAlignment="1">
      <alignment horizontal="right" vertical="center"/>
    </xf>
    <xf numFmtId="219" fontId="1" fillId="0" borderId="2" xfId="0" applyNumberFormat="1" applyFont="1" applyBorder="1" applyAlignment="1">
      <alignment horizontal="center"/>
    </xf>
    <xf numFmtId="214" fontId="1" fillId="0" borderId="0" xfId="173" applyNumberFormat="1" applyFont="1" applyAlignment="1">
      <alignment horizontal="center" vertical="center"/>
    </xf>
    <xf numFmtId="219" fontId="1" fillId="0" borderId="20" xfId="169" applyNumberFormat="1" applyFont="1" applyBorder="1" applyAlignment="1">
      <alignment horizontal="right" vertical="center"/>
      <protection/>
    </xf>
    <xf numFmtId="219" fontId="1" fillId="0" borderId="0" xfId="0" applyNumberFormat="1" applyFont="1" applyAlignment="1">
      <alignment horizontal="center"/>
    </xf>
    <xf numFmtId="219" fontId="1" fillId="18" borderId="20" xfId="0" applyNumberFormat="1" applyFont="1" applyFill="1" applyBorder="1" applyAlignment="1">
      <alignment horizontal="right" vertical="center" wrapText="1"/>
    </xf>
    <xf numFmtId="219" fontId="1" fillId="0" borderId="0" xfId="0" applyNumberFormat="1" applyFont="1" applyFill="1" applyAlignment="1">
      <alignment/>
    </xf>
    <xf numFmtId="219" fontId="1" fillId="0" borderId="0" xfId="0" applyNumberFormat="1" applyFont="1" applyFill="1" applyAlignment="1">
      <alignment horizontal="center"/>
    </xf>
    <xf numFmtId="219" fontId="1" fillId="0" borderId="0" xfId="0" applyNumberFormat="1" applyFont="1" applyFill="1" applyBorder="1" applyAlignment="1">
      <alignment horizontal="left" vertical="center"/>
    </xf>
    <xf numFmtId="219" fontId="1" fillId="0" borderId="0" xfId="0" applyNumberFormat="1" applyFont="1" applyFill="1" applyBorder="1" applyAlignment="1">
      <alignment horizontal="center" vertical="center"/>
    </xf>
    <xf numFmtId="219" fontId="1" fillId="0" borderId="18" xfId="0" applyNumberFormat="1" applyFont="1" applyFill="1" applyBorder="1" applyAlignment="1">
      <alignment horizontal="center" vertical="center" wrapText="1"/>
    </xf>
    <xf numFmtId="219" fontId="1" fillId="0" borderId="2" xfId="0" applyNumberFormat="1" applyFont="1" applyFill="1" applyBorder="1" applyAlignment="1">
      <alignment horizontal="center" vertical="center" wrapText="1"/>
    </xf>
    <xf numFmtId="219" fontId="1" fillId="0" borderId="0" xfId="0" applyNumberFormat="1" applyFont="1" applyAlignment="1">
      <alignment/>
    </xf>
    <xf numFmtId="219" fontId="1" fillId="0" borderId="20" xfId="0" applyNumberFormat="1" applyFont="1" applyFill="1" applyBorder="1" applyAlignment="1">
      <alignment vertical="center" wrapText="1"/>
    </xf>
    <xf numFmtId="219" fontId="1" fillId="0" borderId="20" xfId="169" applyNumberFormat="1" applyFont="1" applyBorder="1" applyAlignment="1">
      <alignment vertical="center"/>
      <protection/>
    </xf>
    <xf numFmtId="220" fontId="1" fillId="0" borderId="20" xfId="0" applyNumberFormat="1" applyFont="1" applyFill="1" applyBorder="1" applyAlignment="1">
      <alignment vertical="center" wrapText="1"/>
    </xf>
    <xf numFmtId="0" fontId="3" fillId="0" borderId="2" xfId="173" applyFont="1" applyBorder="1" applyAlignment="1">
      <alignment horizontal="center" vertical="center" wrapText="1"/>
    </xf>
    <xf numFmtId="14" fontId="3" fillId="0" borderId="2" xfId="173" applyNumberFormat="1" applyFont="1" applyBorder="1" applyAlignment="1">
      <alignment horizontal="center" vertical="center" wrapText="1"/>
    </xf>
    <xf numFmtId="31" fontId="3" fillId="0" borderId="2" xfId="173" applyNumberFormat="1" applyFont="1" applyBorder="1" applyAlignment="1">
      <alignment horizontal="center" vertical="center" wrapText="1"/>
    </xf>
    <xf numFmtId="222" fontId="1" fillId="0" borderId="20" xfId="169" applyNumberFormat="1" applyFont="1" applyBorder="1" applyAlignment="1">
      <alignment horizontal="center" vertical="center"/>
      <protection/>
    </xf>
    <xf numFmtId="183" fontId="1" fillId="0" borderId="2" xfId="173" applyNumberFormat="1" applyFont="1" applyBorder="1" applyAlignment="1">
      <alignment horizontal="right" vertical="center" wrapText="1"/>
    </xf>
    <xf numFmtId="183" fontId="1" fillId="0" borderId="2" xfId="173" applyNumberFormat="1" applyFont="1" applyBorder="1" applyAlignment="1">
      <alignment horizontal="right" vertical="center"/>
    </xf>
    <xf numFmtId="183" fontId="1" fillId="0" borderId="19" xfId="165" applyNumberFormat="1" applyFont="1" applyBorder="1" applyAlignment="1">
      <alignment horizontal="right" vertical="center"/>
    </xf>
    <xf numFmtId="183" fontId="1" fillId="0" borderId="2" xfId="165" applyNumberFormat="1" applyFont="1" applyBorder="1" applyAlignment="1">
      <alignment horizontal="right" vertical="center"/>
    </xf>
    <xf numFmtId="0" fontId="3" fillId="0" borderId="19" xfId="165" applyFont="1" applyBorder="1" applyAlignment="1">
      <alignment horizontal="center" vertical="center"/>
    </xf>
    <xf numFmtId="0" fontId="1" fillId="0" borderId="2" xfId="165" applyFont="1" applyBorder="1" applyAlignment="1">
      <alignment horizontal="center" vertical="center"/>
    </xf>
    <xf numFmtId="0" fontId="3" fillId="0" borderId="2" xfId="165" applyFont="1" applyBorder="1" applyAlignment="1">
      <alignment horizontal="center" vertical="center"/>
    </xf>
    <xf numFmtId="0" fontId="1" fillId="0" borderId="21" xfId="165" applyFont="1" applyBorder="1" applyAlignment="1">
      <alignment horizontal="center" vertical="center"/>
    </xf>
    <xf numFmtId="0" fontId="1" fillId="0" borderId="22" xfId="165" applyFont="1" applyBorder="1" applyAlignment="1">
      <alignment horizontal="center" vertical="center"/>
    </xf>
    <xf numFmtId="0" fontId="6" fillId="0" borderId="23" xfId="174" applyFont="1" applyBorder="1" applyAlignment="1" applyProtection="1">
      <alignment horizontal="center" vertical="center"/>
      <protection/>
    </xf>
    <xf numFmtId="0" fontId="6" fillId="0" borderId="19" xfId="174" applyFont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171" applyFont="1">
      <alignment/>
      <protection/>
    </xf>
    <xf numFmtId="0" fontId="5" fillId="4" borderId="0" xfId="171" applyFont="1" applyFill="1" applyAlignment="1">
      <alignment horizontal="center" vertical="center"/>
      <protection/>
    </xf>
    <xf numFmtId="218" fontId="5" fillId="4" borderId="0" xfId="171" applyNumberFormat="1" applyFont="1" applyFill="1" applyAlignment="1">
      <alignment horizontal="left" vertical="center" shrinkToFit="1"/>
      <protection/>
    </xf>
    <xf numFmtId="0" fontId="1" fillId="4" borderId="21" xfId="171" applyFont="1" applyFill="1" applyBorder="1" applyAlignment="1">
      <alignment vertical="center"/>
      <protection/>
    </xf>
    <xf numFmtId="0" fontId="0" fillId="4" borderId="0" xfId="171" applyFont="1" applyFill="1" applyAlignment="1">
      <alignment vertical="center"/>
      <protection/>
    </xf>
    <xf numFmtId="0" fontId="1" fillId="4" borderId="2" xfId="171" applyFont="1" applyFill="1" applyBorder="1" applyAlignment="1">
      <alignment horizontal="center" vertical="center" wrapText="1"/>
      <protection/>
    </xf>
    <xf numFmtId="0" fontId="1" fillId="0" borderId="2" xfId="171" applyFont="1" applyBorder="1" applyAlignment="1">
      <alignment horizontal="center" vertical="center" shrinkToFit="1"/>
      <protection/>
    </xf>
    <xf numFmtId="0" fontId="1" fillId="0" borderId="2" xfId="170" applyFont="1" applyBorder="1" applyAlignment="1">
      <alignment horizontal="left" vertical="center"/>
    </xf>
    <xf numFmtId="0" fontId="1" fillId="0" borderId="2" xfId="172" applyFont="1" applyFill="1" applyBorder="1" applyAlignment="1">
      <alignment vertical="center"/>
      <protection/>
    </xf>
    <xf numFmtId="0" fontId="1" fillId="0" borderId="19" xfId="171" applyFont="1" applyFill="1" applyBorder="1" applyAlignment="1">
      <alignment horizontal="left" vertical="center" shrinkToFit="1"/>
      <protection/>
    </xf>
    <xf numFmtId="0" fontId="1" fillId="0" borderId="2" xfId="171" applyNumberFormat="1" applyFont="1" applyFill="1" applyBorder="1" applyAlignment="1">
      <alignment horizontal="center" vertical="center" wrapText="1"/>
      <protection/>
    </xf>
    <xf numFmtId="223" fontId="1" fillId="0" borderId="2" xfId="171" applyNumberFormat="1" applyFont="1" applyFill="1" applyBorder="1" applyAlignment="1">
      <alignment horizontal="center" vertical="center" wrapText="1"/>
      <protection/>
    </xf>
    <xf numFmtId="224" fontId="1" fillId="0" borderId="2" xfId="172" applyNumberFormat="1" applyFont="1" applyFill="1" applyBorder="1" applyAlignment="1">
      <alignment horizontal="center" vertical="center"/>
      <protection/>
    </xf>
    <xf numFmtId="215" fontId="1" fillId="0" borderId="2" xfId="203" applyNumberFormat="1" applyFont="1" applyBorder="1" applyAlignment="1">
      <alignment horizontal="right" vertical="center" shrinkToFit="1"/>
    </xf>
    <xf numFmtId="223" fontId="1" fillId="0" borderId="2" xfId="150" applyNumberFormat="1" applyFont="1" applyBorder="1" applyAlignment="1">
      <alignment horizontal="center" vertical="center" shrinkToFit="1"/>
    </xf>
    <xf numFmtId="0" fontId="1" fillId="0" borderId="4" xfId="165" applyFont="1" applyBorder="1" applyAlignment="1">
      <alignment horizontal="center" vertical="center"/>
    </xf>
    <xf numFmtId="215" fontId="1" fillId="0" borderId="2" xfId="171" applyNumberFormat="1" applyFont="1" applyBorder="1" applyAlignment="1">
      <alignment vertical="center" shrinkToFit="1"/>
      <protection/>
    </xf>
    <xf numFmtId="0" fontId="0" fillId="0" borderId="0" xfId="171" applyFont="1" applyAlignment="1">
      <alignment shrinkToFit="1"/>
      <protection/>
    </xf>
    <xf numFmtId="0" fontId="5" fillId="0" borderId="2" xfId="171" applyFont="1" applyFill="1" applyBorder="1" applyAlignment="1">
      <alignment horizontal="center" vertical="center" shrinkToFit="1"/>
      <protection/>
    </xf>
    <xf numFmtId="0" fontId="1" fillId="0" borderId="2" xfId="171" applyFont="1" applyFill="1" applyBorder="1" applyAlignment="1">
      <alignment horizontal="center" vertical="center" shrinkToFit="1"/>
      <protection/>
    </xf>
    <xf numFmtId="223" fontId="1" fillId="0" borderId="2" xfId="171" applyNumberFormat="1" applyFont="1" applyFill="1" applyBorder="1" applyAlignment="1">
      <alignment horizontal="center" vertical="center" shrinkToFit="1"/>
      <protection/>
    </xf>
    <xf numFmtId="57" fontId="1" fillId="0" borderId="2" xfId="171" applyNumberFormat="1" applyFont="1" applyFill="1" applyBorder="1" applyAlignment="1">
      <alignment horizontal="center" vertical="center" shrinkToFit="1"/>
      <protection/>
    </xf>
    <xf numFmtId="215" fontId="1" fillId="0" borderId="2" xfId="203" applyNumberFormat="1" applyFont="1" applyFill="1" applyBorder="1" applyAlignment="1">
      <alignment horizontal="right" vertical="center" shrinkToFit="1"/>
    </xf>
    <xf numFmtId="0" fontId="1" fillId="0" borderId="2" xfId="171" applyFont="1" applyFill="1" applyBorder="1" applyAlignment="1">
      <alignment vertical="center" shrinkToFit="1"/>
      <protection/>
    </xf>
    <xf numFmtId="0" fontId="0" fillId="0" borderId="0" xfId="171" applyFont="1" applyFill="1">
      <alignment/>
      <protection/>
    </xf>
    <xf numFmtId="0" fontId="1" fillId="0" borderId="0" xfId="171" applyFont="1" applyFill="1" applyBorder="1" applyAlignment="1">
      <alignment horizontal="center" shrinkToFit="1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>
      <alignment/>
      <protection/>
    </xf>
    <xf numFmtId="0" fontId="6" fillId="0" borderId="2" xfId="174" applyFont="1" applyBorder="1" applyAlignment="1" applyProtection="1">
      <alignment vertical="center"/>
      <protection/>
    </xf>
    <xf numFmtId="0" fontId="6" fillId="0" borderId="24" xfId="174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left" vertical="center" shrinkToFit="1"/>
    </xf>
    <xf numFmtId="214" fontId="1" fillId="0" borderId="0" xfId="173" applyNumberFormat="1" applyFont="1" applyAlignment="1">
      <alignment vertical="center"/>
    </xf>
    <xf numFmtId="0" fontId="3" fillId="0" borderId="0" xfId="173" applyNumberFormat="1" applyFont="1" applyAlignment="1">
      <alignment vertical="center"/>
    </xf>
    <xf numFmtId="0" fontId="1" fillId="0" borderId="1" xfId="165" applyFont="1" applyBorder="1" applyAlignment="1">
      <alignment horizontal="center" vertical="center"/>
    </xf>
    <xf numFmtId="0" fontId="1" fillId="0" borderId="16" xfId="165" applyFont="1" applyBorder="1" applyAlignment="1">
      <alignment horizontal="center" vertical="center"/>
    </xf>
    <xf numFmtId="0" fontId="4" fillId="0" borderId="0" xfId="165" applyFont="1" applyAlignment="1">
      <alignment horizontal="center" vertical="center" wrapText="1"/>
    </xf>
    <xf numFmtId="0" fontId="2" fillId="0" borderId="0" xfId="165" applyFont="1" applyAlignment="1">
      <alignment horizontal="center" vertical="center" wrapText="1"/>
    </xf>
    <xf numFmtId="214" fontId="1" fillId="0" borderId="0" xfId="165" applyNumberFormat="1" applyFont="1" applyAlignment="1">
      <alignment horizontal="center" vertical="center"/>
    </xf>
    <xf numFmtId="214" fontId="3" fillId="0" borderId="0" xfId="165" applyNumberFormat="1" applyFont="1" applyAlignment="1">
      <alignment horizontal="center" vertical="center"/>
    </xf>
    <xf numFmtId="0" fontId="3" fillId="0" borderId="0" xfId="165" applyNumberFormat="1" applyFont="1" applyAlignment="1">
      <alignment horizontal="center" vertical="center"/>
    </xf>
    <xf numFmtId="0" fontId="3" fillId="0" borderId="0" xfId="165" applyNumberFormat="1" applyFont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19" fontId="1" fillId="0" borderId="20" xfId="0" applyNumberFormat="1" applyFont="1" applyFill="1" applyBorder="1" applyAlignment="1">
      <alignment horizontal="center" vertical="center" wrapText="1"/>
    </xf>
    <xf numFmtId="219" fontId="1" fillId="0" borderId="24" xfId="0" applyNumberFormat="1" applyFont="1" applyFill="1" applyBorder="1" applyAlignment="1">
      <alignment horizontal="center" vertical="center" wrapText="1"/>
    </xf>
    <xf numFmtId="219" fontId="1" fillId="0" borderId="2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219" fontId="1" fillId="18" borderId="17" xfId="0" applyNumberFormat="1" applyFont="1" applyFill="1" applyBorder="1" applyAlignment="1">
      <alignment vertical="center" wrapText="1"/>
    </xf>
    <xf numFmtId="219" fontId="1" fillId="18" borderId="18" xfId="0" applyNumberFormat="1" applyFont="1" applyFill="1" applyBorder="1" applyAlignment="1">
      <alignment vertical="center" wrapText="1"/>
    </xf>
    <xf numFmtId="0" fontId="68" fillId="4" borderId="0" xfId="171" applyFont="1" applyFill="1" applyAlignment="1">
      <alignment horizontal="center" vertical="center"/>
      <protection/>
    </xf>
    <xf numFmtId="0" fontId="69" fillId="4" borderId="0" xfId="171" applyFont="1" applyFill="1" applyAlignment="1">
      <alignment horizontal="right" vertical="center"/>
      <protection/>
    </xf>
    <xf numFmtId="0" fontId="1" fillId="4" borderId="21" xfId="171" applyFont="1" applyFill="1" applyBorder="1" applyAlignment="1">
      <alignment horizontal="left" vertical="center"/>
      <protection/>
    </xf>
    <xf numFmtId="0" fontId="1" fillId="4" borderId="21" xfId="171" applyFont="1" applyFill="1" applyBorder="1" applyAlignment="1">
      <alignment horizontal="right" vertical="center"/>
      <protection/>
    </xf>
    <xf numFmtId="0" fontId="1" fillId="4" borderId="2" xfId="171" applyFont="1" applyFill="1" applyBorder="1" applyAlignment="1">
      <alignment horizontal="center" vertical="center" wrapText="1"/>
      <protection/>
    </xf>
    <xf numFmtId="0" fontId="0" fillId="4" borderId="2" xfId="171" applyFont="1" applyFill="1" applyBorder="1" applyAlignment="1">
      <alignment horizontal="center" vertical="center" wrapText="1"/>
      <protection/>
    </xf>
    <xf numFmtId="0" fontId="1" fillId="4" borderId="24" xfId="171" applyFont="1" applyFill="1" applyBorder="1" applyAlignment="1">
      <alignment horizontal="center" vertical="center" wrapText="1"/>
      <protection/>
    </xf>
    <xf numFmtId="0" fontId="1" fillId="4" borderId="17" xfId="171" applyFont="1" applyFill="1" applyBorder="1" applyAlignment="1">
      <alignment horizontal="center" vertical="center" wrapText="1"/>
      <protection/>
    </xf>
    <xf numFmtId="0" fontId="1" fillId="4" borderId="18" xfId="171" applyFont="1" applyFill="1" applyBorder="1" applyAlignment="1">
      <alignment horizontal="center" vertical="center" wrapText="1"/>
      <protection/>
    </xf>
    <xf numFmtId="0" fontId="1" fillId="0" borderId="18" xfId="171" applyFont="1" applyFill="1" applyBorder="1" applyAlignment="1">
      <alignment horizontal="center" vertical="center" shrinkToFit="1"/>
      <protection/>
    </xf>
    <xf numFmtId="0" fontId="4" fillId="0" borderId="0" xfId="173" applyFont="1" applyAlignment="1">
      <alignment horizontal="center" vertical="center" wrapText="1"/>
    </xf>
    <xf numFmtId="0" fontId="2" fillId="0" borderId="0" xfId="173" applyFont="1" applyAlignment="1">
      <alignment horizontal="center" vertical="center" wrapText="1"/>
    </xf>
    <xf numFmtId="0" fontId="1" fillId="0" borderId="23" xfId="173" applyFont="1" applyBorder="1" applyAlignment="1">
      <alignment horizontal="center" vertical="center"/>
    </xf>
    <xf numFmtId="0" fontId="1" fillId="0" borderId="4" xfId="173" applyFont="1" applyBorder="1" applyAlignment="1">
      <alignment horizontal="center" vertical="center"/>
    </xf>
    <xf numFmtId="0" fontId="1" fillId="0" borderId="19" xfId="173" applyFont="1" applyBorder="1" applyAlignment="1">
      <alignment horizontal="center" vertical="center"/>
    </xf>
    <xf numFmtId="0" fontId="3" fillId="0" borderId="26" xfId="173" applyFont="1" applyBorder="1" applyAlignment="1">
      <alignment horizontal="center" vertical="center"/>
    </xf>
    <xf numFmtId="0" fontId="1" fillId="0" borderId="26" xfId="173" applyFont="1" applyBorder="1" applyAlignment="1">
      <alignment horizontal="center" vertical="center"/>
    </xf>
    <xf numFmtId="0" fontId="3" fillId="0" borderId="21" xfId="173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4" borderId="0" xfId="171" applyFont="1" applyFill="1" applyAlignment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210">
    <cellStyle name="Normal" xfId="0"/>
    <cellStyle name="RowLevel_0" xfId="1"/>
    <cellStyle name="ColLevel_0" xfId="2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百分比 2" xfId="151"/>
    <cellStyle name="标题" xfId="152"/>
    <cellStyle name="标题 1" xfId="153"/>
    <cellStyle name="标题 2" xfId="154"/>
    <cellStyle name="标题 3" xfId="155"/>
    <cellStyle name="标题 4" xfId="156"/>
    <cellStyle name="标题_设备评估计算表--中石油" xfId="157"/>
    <cellStyle name="差" xfId="158"/>
    <cellStyle name="差_民政局" xfId="159"/>
    <cellStyle name="差_设备评估计算表--中石油" xfId="160"/>
    <cellStyle name="差_水利养殖场整体评估明细表" xfId="161"/>
    <cellStyle name="常规 2" xfId="162"/>
    <cellStyle name="常规 3" xfId="163"/>
    <cellStyle name="常规 4" xfId="164"/>
    <cellStyle name="常规 5" xfId="165"/>
    <cellStyle name="常规 6" xfId="166"/>
    <cellStyle name="常规 7" xfId="167"/>
    <cellStyle name="常规 8" xfId="168"/>
    <cellStyle name="常规 8_民政局" xfId="169"/>
    <cellStyle name="常规_国有资产评估明细表样" xfId="170"/>
    <cellStyle name="常规_设备评估表格" xfId="171"/>
    <cellStyle name="常规_设备评估计算表--中石油" xfId="172"/>
    <cellStyle name="常规_水利养殖场整体评估明细表" xfId="173"/>
    <cellStyle name="Hyperlink" xfId="174"/>
    <cellStyle name="分级显示行_1_4附件二凯旋评估表" xfId="175"/>
    <cellStyle name="公司标准表" xfId="176"/>
    <cellStyle name="好" xfId="177"/>
    <cellStyle name="好_民政局" xfId="178"/>
    <cellStyle name="好_设备评估计算表--中石油" xfId="179"/>
    <cellStyle name="好_水利养殖场整体评估明细表" xfId="180"/>
    <cellStyle name="汇总" xfId="181"/>
    <cellStyle name="Currency" xfId="182"/>
    <cellStyle name="Currency [0]" xfId="183"/>
    <cellStyle name="计算" xfId="184"/>
    <cellStyle name="检查单元格" xfId="185"/>
    <cellStyle name="解释性文本" xfId="186"/>
    <cellStyle name="警告文本" xfId="187"/>
    <cellStyle name="链接单元格" xfId="188"/>
    <cellStyle name="콤마 [0]_BOILER-CO1" xfId="189"/>
    <cellStyle name="콤마_BOILER-CO1" xfId="190"/>
    <cellStyle name="통화 [0]_BOILER-CO1" xfId="191"/>
    <cellStyle name="통화_BOILER-CO1" xfId="192"/>
    <cellStyle name="표준_0N-HANDLING " xfId="193"/>
    <cellStyle name="霓付 [0]_97MBO" xfId="194"/>
    <cellStyle name="霓付_97MBO" xfId="195"/>
    <cellStyle name="烹拳 [0]_97MBO" xfId="196"/>
    <cellStyle name="烹拳_97MBO" xfId="197"/>
    <cellStyle name="普通_ 白土" xfId="198"/>
    <cellStyle name="千分位[0]_ 白土" xfId="199"/>
    <cellStyle name="千分位_ 白土" xfId="200"/>
    <cellStyle name="千位[0]_ 应交税金审定表" xfId="201"/>
    <cellStyle name="千位_ 应交税金审定表" xfId="202"/>
    <cellStyle name="Comma" xfId="203"/>
    <cellStyle name="千位分隔 2" xfId="204"/>
    <cellStyle name="千位分隔 3" xfId="205"/>
    <cellStyle name="Comma [0]" xfId="206"/>
    <cellStyle name="钎霖_laroux" xfId="207"/>
    <cellStyle name="强调文字颜色 1" xfId="208"/>
    <cellStyle name="强调文字颜色 2" xfId="209"/>
    <cellStyle name="强调文字颜色 3" xfId="210"/>
    <cellStyle name="强调文字颜色 4" xfId="211"/>
    <cellStyle name="强调文字颜色 5" xfId="212"/>
    <cellStyle name="强调文字颜色 6" xfId="213"/>
    <cellStyle name="适中" xfId="214"/>
    <cellStyle name="输出" xfId="215"/>
    <cellStyle name="输入" xfId="216"/>
    <cellStyle name="样式 1" xfId="217"/>
    <cellStyle name="一般_NEGS" xfId="218"/>
    <cellStyle name="Followed Hyperlink" xfId="219"/>
    <cellStyle name="注释" xfId="220"/>
    <cellStyle name="资产" xfId="221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64;&#20135;\&#27700;&#21033;&#20859;&#27542;&#22330;&#20986;&#25253;&#21578;\&#27700;&#21033;&#20859;&#27542;&#22330;&#25972;&#20307;&#35780;&#20272;&#26126;&#3245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797;&#20214;%20&#25972;&#20307;&#35780;&#20272;&#26126;&#32454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PMGUS~1\Temp\Rar$DI00.434\t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BC%20fomular%20checked\tr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5774;&#22791;&#35780;&#20272;&#35745;&#31639;&#34920;--&#20013;&#30707;&#2783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资产负债表(旧)"/>
      <sheetName val="收费计算"/>
      <sheetName val="基本情况表"/>
      <sheetName val="目录"/>
      <sheetName val="1-汇总表"/>
      <sheetName val="1-汇总表(元)"/>
      <sheetName val="2-分类汇总"/>
      <sheetName val="3-流动汇总"/>
      <sheetName val="表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汇总表3"/>
      <sheetName val="00000000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资产负债表(旧)"/>
      <sheetName val="收费计算"/>
      <sheetName val="基本情况表"/>
      <sheetName val="目录"/>
      <sheetName val="1-汇总表"/>
      <sheetName val="1-汇总表(元)"/>
      <sheetName val="2-分类汇总"/>
      <sheetName val="3-流动汇总"/>
      <sheetName val="表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汇总表3"/>
      <sheetName val="00000000"/>
      <sheetName val="Sheet1"/>
    </sheetNames>
    <sheetDataSet>
      <sheetData sheetId="53">
        <row r="28">
          <cell r="K28">
            <v>0</v>
          </cell>
          <cell r="M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设备计算汇总表"/>
      <sheetName val="设备评估计算表"/>
      <sheetName val="报告评估表--设备"/>
    </sheetNames>
    <sheetDataSet>
      <sheetData sheetId="1">
        <row r="8">
          <cell r="C8" t="str">
            <v>正星　CS32J1110Q</v>
          </cell>
          <cell r="F8">
            <v>1</v>
          </cell>
          <cell r="U8">
            <v>9661.5</v>
          </cell>
          <cell r="AD8">
            <v>20</v>
          </cell>
          <cell r="AE8">
            <v>1932</v>
          </cell>
        </row>
        <row r="10">
          <cell r="C10" t="str">
            <v>二合一</v>
          </cell>
          <cell r="F10">
            <v>1</v>
          </cell>
          <cell r="U10">
            <v>3008</v>
          </cell>
          <cell r="AE10">
            <v>361</v>
          </cell>
        </row>
        <row r="11">
          <cell r="C11" t="str">
            <v>海尔KFR-50LW</v>
          </cell>
          <cell r="F11">
            <v>1</v>
          </cell>
          <cell r="U11">
            <v>3326.53</v>
          </cell>
          <cell r="AE11">
            <v>1297</v>
          </cell>
        </row>
        <row r="13">
          <cell r="C13" t="str">
            <v>四合一</v>
          </cell>
          <cell r="F13">
            <v>1</v>
          </cell>
          <cell r="U13">
            <v>5986.32</v>
          </cell>
          <cell r="AE13">
            <v>479</v>
          </cell>
        </row>
        <row r="15">
          <cell r="C15" t="str">
            <v> 佳能MF4410</v>
          </cell>
          <cell r="F15">
            <v>1</v>
          </cell>
          <cell r="U15">
            <v>1300</v>
          </cell>
          <cell r="AE15">
            <v>104</v>
          </cell>
        </row>
        <row r="16">
          <cell r="C16" t="str">
            <v> </v>
          </cell>
          <cell r="F16">
            <v>1</v>
          </cell>
          <cell r="U16">
            <v>73580</v>
          </cell>
          <cell r="AE16">
            <v>16188</v>
          </cell>
        </row>
        <row r="17">
          <cell r="C17" t="str">
            <v>30立</v>
          </cell>
          <cell r="F17">
            <v>1</v>
          </cell>
          <cell r="U17">
            <v>29608.4</v>
          </cell>
          <cell r="AE17">
            <v>13620</v>
          </cell>
        </row>
        <row r="18">
          <cell r="C18" t="str">
            <v>30立</v>
          </cell>
          <cell r="F18">
            <v>1</v>
          </cell>
          <cell r="U18">
            <v>29608.4</v>
          </cell>
          <cell r="AE18">
            <v>13620</v>
          </cell>
        </row>
        <row r="20">
          <cell r="C20" t="str">
            <v>30立</v>
          </cell>
          <cell r="F20">
            <v>1</v>
          </cell>
          <cell r="U20">
            <v>29608.4</v>
          </cell>
          <cell r="AE20">
            <v>13620</v>
          </cell>
        </row>
        <row r="22">
          <cell r="C22" t="str">
            <v>30立</v>
          </cell>
          <cell r="F22">
            <v>1</v>
          </cell>
          <cell r="U22">
            <v>29608.4</v>
          </cell>
          <cell r="AE22">
            <v>13620</v>
          </cell>
        </row>
        <row r="23">
          <cell r="C23" t="str">
            <v>松下2033CN</v>
          </cell>
          <cell r="F23">
            <v>1</v>
          </cell>
          <cell r="U23">
            <v>1488</v>
          </cell>
          <cell r="AE23">
            <v>119</v>
          </cell>
        </row>
        <row r="24">
          <cell r="C24" t="str">
            <v>HP1020</v>
          </cell>
          <cell r="F24">
            <v>1</v>
          </cell>
          <cell r="U24">
            <v>1100</v>
          </cell>
          <cell r="AE24">
            <v>88</v>
          </cell>
        </row>
        <row r="25">
          <cell r="C25" t="str">
            <v>正星　CS30J2123G</v>
          </cell>
          <cell r="F25">
            <v>1</v>
          </cell>
          <cell r="U25">
            <v>23059.83</v>
          </cell>
          <cell r="AE25">
            <v>4381</v>
          </cell>
        </row>
        <row r="27">
          <cell r="C27" t="str">
            <v>37U</v>
          </cell>
          <cell r="F27">
            <v>1</v>
          </cell>
          <cell r="U27">
            <v>3504.27</v>
          </cell>
          <cell r="AE27">
            <v>806</v>
          </cell>
        </row>
        <row r="28">
          <cell r="C28" t="str">
            <v> </v>
          </cell>
          <cell r="F28">
            <v>1</v>
          </cell>
          <cell r="U28">
            <v>15000</v>
          </cell>
          <cell r="AE28">
            <v>4650</v>
          </cell>
        </row>
        <row r="31">
          <cell r="C31" t="str">
            <v>正星　CS32J1110Q</v>
          </cell>
          <cell r="F31">
            <v>1</v>
          </cell>
          <cell r="U31">
            <v>21199.96</v>
          </cell>
          <cell r="AE31">
            <v>4240</v>
          </cell>
        </row>
        <row r="32">
          <cell r="C32" t="str">
            <v>KFR-33GW/03ECC12</v>
          </cell>
          <cell r="F32">
            <v>1</v>
          </cell>
          <cell r="U32">
            <v>2350.42</v>
          </cell>
          <cell r="AE32">
            <v>259</v>
          </cell>
        </row>
        <row r="33">
          <cell r="C33" t="str">
            <v>EPSON 630K</v>
          </cell>
          <cell r="F33">
            <v>1</v>
          </cell>
          <cell r="U33">
            <v>1539</v>
          </cell>
          <cell r="AE33">
            <v>123</v>
          </cell>
        </row>
        <row r="34">
          <cell r="C34" t="str">
            <v>正星　CS32J1110Q</v>
          </cell>
          <cell r="F34">
            <v>1</v>
          </cell>
          <cell r="U34">
            <v>21199.96</v>
          </cell>
          <cell r="AE34">
            <v>4240</v>
          </cell>
        </row>
        <row r="36">
          <cell r="C36" t="str">
            <v>2KV</v>
          </cell>
          <cell r="F36">
            <v>1</v>
          </cell>
          <cell r="U36">
            <v>3418.8</v>
          </cell>
          <cell r="AE36">
            <v>1060</v>
          </cell>
        </row>
        <row r="38">
          <cell r="C38" t="str">
            <v>正星　CS32J1110Q</v>
          </cell>
          <cell r="F38">
            <v>1</v>
          </cell>
          <cell r="U38">
            <v>9661.5</v>
          </cell>
          <cell r="AE38">
            <v>1932</v>
          </cell>
        </row>
        <row r="39">
          <cell r="C39" t="str">
            <v> </v>
          </cell>
          <cell r="F39">
            <v>1</v>
          </cell>
          <cell r="U39">
            <v>3700</v>
          </cell>
          <cell r="AE39">
            <v>1332</v>
          </cell>
        </row>
        <row r="40">
          <cell r="C40" t="str">
            <v>正星　CS32J1110Q</v>
          </cell>
          <cell r="F40">
            <v>1</v>
          </cell>
          <cell r="U40">
            <v>9661.5</v>
          </cell>
          <cell r="AE40">
            <v>1932</v>
          </cell>
        </row>
        <row r="41">
          <cell r="C41" t="str">
            <v> </v>
          </cell>
          <cell r="F41">
            <v>1</v>
          </cell>
          <cell r="U41">
            <v>7790</v>
          </cell>
          <cell r="AE41">
            <v>1636</v>
          </cell>
        </row>
        <row r="42">
          <cell r="C42" t="str">
            <v>海尔单开门 SC-380A</v>
          </cell>
          <cell r="F42">
            <v>1</v>
          </cell>
          <cell r="U42">
            <v>2900</v>
          </cell>
          <cell r="AE42">
            <v>232</v>
          </cell>
        </row>
        <row r="43">
          <cell r="C43" t="str">
            <v>四层</v>
          </cell>
          <cell r="F43">
            <v>1</v>
          </cell>
          <cell r="U43">
            <v>300</v>
          </cell>
          <cell r="AE43">
            <v>33</v>
          </cell>
        </row>
        <row r="44">
          <cell r="C44" t="str">
            <v>0.85*0.40*1.85m</v>
          </cell>
          <cell r="F44">
            <v>1</v>
          </cell>
          <cell r="U44">
            <v>380</v>
          </cell>
          <cell r="AE44">
            <v>42</v>
          </cell>
        </row>
        <row r="45">
          <cell r="C45" t="str">
            <v>二合一</v>
          </cell>
          <cell r="F45">
            <v>1</v>
          </cell>
          <cell r="U45">
            <v>543</v>
          </cell>
          <cell r="AE45">
            <v>98</v>
          </cell>
        </row>
        <row r="46">
          <cell r="C46" t="str">
            <v>0.85*0.40*1.85m</v>
          </cell>
          <cell r="F46">
            <v>1</v>
          </cell>
          <cell r="U46">
            <v>400</v>
          </cell>
          <cell r="AE46">
            <v>44</v>
          </cell>
        </row>
        <row r="47">
          <cell r="C47" t="str">
            <v>美的</v>
          </cell>
          <cell r="F47">
            <v>1</v>
          </cell>
          <cell r="U47">
            <v>40</v>
          </cell>
          <cell r="AE47">
            <v>7</v>
          </cell>
        </row>
        <row r="48">
          <cell r="C48" t="str">
            <v>SA-MF</v>
          </cell>
          <cell r="F48">
            <v>1</v>
          </cell>
          <cell r="U48">
            <v>300</v>
          </cell>
          <cell r="AE48">
            <v>39</v>
          </cell>
        </row>
        <row r="49">
          <cell r="C49" t="str">
            <v>0.85*0.40*1.85m</v>
          </cell>
          <cell r="F49">
            <v>1</v>
          </cell>
          <cell r="U49">
            <v>400</v>
          </cell>
          <cell r="AE49">
            <v>36</v>
          </cell>
        </row>
        <row r="50">
          <cell r="C50" t="str">
            <v>科荣ZTP68-G</v>
          </cell>
          <cell r="F50">
            <v>1</v>
          </cell>
          <cell r="U50">
            <v>500</v>
          </cell>
          <cell r="AE50">
            <v>45</v>
          </cell>
        </row>
        <row r="51">
          <cell r="C51" t="str">
            <v>澳科PD-3</v>
          </cell>
          <cell r="F51">
            <v>1</v>
          </cell>
          <cell r="U51">
            <v>1200</v>
          </cell>
          <cell r="AE51">
            <v>432</v>
          </cell>
        </row>
        <row r="52">
          <cell r="C52" t="str">
            <v> </v>
          </cell>
          <cell r="F52">
            <v>1</v>
          </cell>
          <cell r="U52">
            <v>60</v>
          </cell>
          <cell r="AE52">
            <v>5</v>
          </cell>
        </row>
        <row r="53">
          <cell r="C53" t="str">
            <v>HSEE30D</v>
          </cell>
          <cell r="F53">
            <v>1</v>
          </cell>
          <cell r="U53">
            <v>34500</v>
          </cell>
          <cell r="AE53">
            <v>18630</v>
          </cell>
        </row>
        <row r="54">
          <cell r="C54" t="str">
            <v>背柜2.4m</v>
          </cell>
          <cell r="F54">
            <v>1</v>
          </cell>
          <cell r="U54">
            <v>12761.09</v>
          </cell>
          <cell r="AE54">
            <v>1787</v>
          </cell>
        </row>
        <row r="55">
          <cell r="C55" t="str">
            <v>容声BCD-190G/S</v>
          </cell>
          <cell r="F55">
            <v>1</v>
          </cell>
          <cell r="U55">
            <v>2019</v>
          </cell>
          <cell r="AE55">
            <v>303</v>
          </cell>
        </row>
        <row r="56">
          <cell r="C56" t="str">
            <v>0.45*0.28*0.22</v>
          </cell>
          <cell r="F56">
            <v>1</v>
          </cell>
          <cell r="U56">
            <v>500</v>
          </cell>
          <cell r="AE56">
            <v>70</v>
          </cell>
        </row>
        <row r="57">
          <cell r="C57" t="str">
            <v>不锈钢</v>
          </cell>
          <cell r="F57">
            <v>1</v>
          </cell>
          <cell r="U57">
            <v>110</v>
          </cell>
          <cell r="AE57">
            <v>17</v>
          </cell>
        </row>
        <row r="58">
          <cell r="C58" t="str">
            <v> </v>
          </cell>
          <cell r="F58">
            <v>1</v>
          </cell>
          <cell r="U58">
            <v>200</v>
          </cell>
          <cell r="AE58">
            <v>66</v>
          </cell>
        </row>
        <row r="59">
          <cell r="C59" t="str">
            <v>RH2813PM</v>
          </cell>
          <cell r="F59">
            <v>1</v>
          </cell>
          <cell r="U59">
            <v>1030</v>
          </cell>
          <cell r="AE59">
            <v>185</v>
          </cell>
        </row>
        <row r="60">
          <cell r="C60" t="str">
            <v>1.2*0.7*0.76M</v>
          </cell>
          <cell r="F60">
            <v>1</v>
          </cell>
          <cell r="U60">
            <v>230</v>
          </cell>
          <cell r="AE60">
            <v>21</v>
          </cell>
        </row>
        <row r="61">
          <cell r="C61" t="str">
            <v>信达</v>
          </cell>
          <cell r="F61">
            <v>1</v>
          </cell>
          <cell r="U61">
            <v>250</v>
          </cell>
          <cell r="AE61">
            <v>23</v>
          </cell>
        </row>
        <row r="62">
          <cell r="C62" t="str">
            <v>4桶、4锨 4灭火毯</v>
          </cell>
          <cell r="F62">
            <v>1</v>
          </cell>
          <cell r="U62">
            <v>152</v>
          </cell>
          <cell r="AE62">
            <v>24</v>
          </cell>
        </row>
        <row r="63">
          <cell r="C63" t="str">
            <v> </v>
          </cell>
          <cell r="F63">
            <v>1</v>
          </cell>
          <cell r="U63">
            <v>200</v>
          </cell>
          <cell r="AE63">
            <v>32</v>
          </cell>
        </row>
        <row r="64">
          <cell r="C64" t="str">
            <v>台面、镜子、洗手盆</v>
          </cell>
          <cell r="F64">
            <v>1</v>
          </cell>
          <cell r="U64">
            <v>1200</v>
          </cell>
          <cell r="AE64">
            <v>192</v>
          </cell>
        </row>
        <row r="65">
          <cell r="C65" t="str">
            <v> </v>
          </cell>
          <cell r="F65">
            <v>1</v>
          </cell>
          <cell r="U65">
            <v>220</v>
          </cell>
          <cell r="AE65">
            <v>31</v>
          </cell>
        </row>
        <row r="66">
          <cell r="C66" t="str">
            <v>沁园</v>
          </cell>
          <cell r="F66">
            <v>1</v>
          </cell>
          <cell r="U66">
            <v>75</v>
          </cell>
          <cell r="AE66">
            <v>8</v>
          </cell>
        </row>
        <row r="67">
          <cell r="C67" t="str">
            <v>海信LED32K01</v>
          </cell>
          <cell r="F67">
            <v>1</v>
          </cell>
          <cell r="U67">
            <v>5950</v>
          </cell>
          <cell r="AE67">
            <v>952</v>
          </cell>
        </row>
        <row r="68">
          <cell r="C68" t="str">
            <v>1.4*0.7*0.76M</v>
          </cell>
          <cell r="F68">
            <v>1</v>
          </cell>
          <cell r="U68">
            <v>180</v>
          </cell>
          <cell r="AE68">
            <v>16</v>
          </cell>
        </row>
        <row r="69">
          <cell r="C69" t="str">
            <v> </v>
          </cell>
          <cell r="F69">
            <v>1</v>
          </cell>
          <cell r="U69">
            <v>60</v>
          </cell>
          <cell r="AE69">
            <v>5</v>
          </cell>
        </row>
        <row r="70">
          <cell r="C70" t="str">
            <v>1.8*1.2m</v>
          </cell>
          <cell r="F70">
            <v>1</v>
          </cell>
          <cell r="U70">
            <v>7500</v>
          </cell>
          <cell r="AE70">
            <v>1050</v>
          </cell>
        </row>
        <row r="71">
          <cell r="C71" t="str">
            <v>1.2*0.7*0.76M</v>
          </cell>
          <cell r="F71">
            <v>1</v>
          </cell>
          <cell r="U71">
            <v>230</v>
          </cell>
          <cell r="AE71">
            <v>21</v>
          </cell>
        </row>
        <row r="72">
          <cell r="C72" t="str">
            <v> </v>
          </cell>
          <cell r="F72">
            <v>1</v>
          </cell>
          <cell r="U72">
            <v>60</v>
          </cell>
          <cell r="AE72">
            <v>5</v>
          </cell>
        </row>
        <row r="73">
          <cell r="C73" t="str">
            <v>1.2*0.7*0.76M</v>
          </cell>
          <cell r="F73">
            <v>1</v>
          </cell>
          <cell r="U73">
            <v>230</v>
          </cell>
          <cell r="AE73">
            <v>21</v>
          </cell>
        </row>
        <row r="74">
          <cell r="C74" t="str">
            <v>XL-21</v>
          </cell>
          <cell r="F74">
            <v>1</v>
          </cell>
          <cell r="U74">
            <v>2000</v>
          </cell>
          <cell r="AE74">
            <v>760</v>
          </cell>
        </row>
        <row r="75">
          <cell r="C75" t="str">
            <v> </v>
          </cell>
          <cell r="F75">
            <v>1</v>
          </cell>
          <cell r="U75">
            <v>300</v>
          </cell>
          <cell r="AE75">
            <v>33</v>
          </cell>
        </row>
        <row r="76">
          <cell r="C76" t="str">
            <v> </v>
          </cell>
          <cell r="F76">
            <v>1</v>
          </cell>
          <cell r="U76">
            <v>500</v>
          </cell>
          <cell r="AE76">
            <v>125</v>
          </cell>
        </row>
        <row r="77">
          <cell r="C77" t="str">
            <v>爱默生</v>
          </cell>
          <cell r="F77">
            <v>1</v>
          </cell>
          <cell r="U77">
            <v>5800</v>
          </cell>
          <cell r="AE77">
            <v>1044</v>
          </cell>
        </row>
        <row r="78">
          <cell r="C78" t="str">
            <v>带4椅子</v>
          </cell>
          <cell r="F78">
            <v>1</v>
          </cell>
          <cell r="U78">
            <v>160</v>
          </cell>
          <cell r="AE78">
            <v>14</v>
          </cell>
        </row>
        <row r="79">
          <cell r="C79" t="str">
            <v>多星</v>
          </cell>
          <cell r="F79">
            <v>1</v>
          </cell>
          <cell r="U79">
            <v>60</v>
          </cell>
          <cell r="AE79">
            <v>5</v>
          </cell>
        </row>
        <row r="80">
          <cell r="C80" t="str">
            <v> </v>
          </cell>
          <cell r="F80">
            <v>1</v>
          </cell>
          <cell r="U80">
            <v>100</v>
          </cell>
          <cell r="AE80">
            <v>18</v>
          </cell>
        </row>
        <row r="81">
          <cell r="C81" t="str">
            <v> </v>
          </cell>
          <cell r="F81">
            <v>1</v>
          </cell>
          <cell r="U81">
            <v>300</v>
          </cell>
          <cell r="AE81">
            <v>33</v>
          </cell>
        </row>
        <row r="82">
          <cell r="C82" t="str">
            <v>成龙</v>
          </cell>
          <cell r="F82">
            <v>1</v>
          </cell>
          <cell r="U82">
            <v>400</v>
          </cell>
          <cell r="AE82">
            <v>56</v>
          </cell>
        </row>
        <row r="83">
          <cell r="C83" t="str">
            <v>H336</v>
          </cell>
          <cell r="F83">
            <v>1</v>
          </cell>
          <cell r="U83">
            <v>670</v>
          </cell>
          <cell r="AE83">
            <v>221</v>
          </cell>
        </row>
        <row r="84">
          <cell r="C84" t="str">
            <v> </v>
          </cell>
          <cell r="F84">
            <v>1</v>
          </cell>
          <cell r="U84">
            <v>120</v>
          </cell>
          <cell r="AE84">
            <v>22</v>
          </cell>
        </row>
        <row r="85">
          <cell r="C85" t="str">
            <v> </v>
          </cell>
          <cell r="F85">
            <v>1</v>
          </cell>
          <cell r="U85">
            <v>40</v>
          </cell>
          <cell r="AE85">
            <v>4</v>
          </cell>
        </row>
        <row r="86">
          <cell r="C86" t="str">
            <v>中控U260</v>
          </cell>
          <cell r="F86">
            <v>1</v>
          </cell>
          <cell r="U86">
            <v>1000</v>
          </cell>
          <cell r="AE86">
            <v>140</v>
          </cell>
        </row>
        <row r="87">
          <cell r="C87" t="str">
            <v> </v>
          </cell>
          <cell r="F87">
            <v>1</v>
          </cell>
          <cell r="U87">
            <v>4500</v>
          </cell>
          <cell r="AE87">
            <v>1125</v>
          </cell>
        </row>
        <row r="88">
          <cell r="C88" t="str">
            <v>美的</v>
          </cell>
          <cell r="F88">
            <v>1</v>
          </cell>
          <cell r="U88">
            <v>138</v>
          </cell>
          <cell r="AE88">
            <v>28</v>
          </cell>
        </row>
        <row r="89">
          <cell r="C89" t="str">
            <v>GZY-B</v>
          </cell>
          <cell r="F89">
            <v>1</v>
          </cell>
          <cell r="U89">
            <v>200</v>
          </cell>
          <cell r="AE89">
            <v>34</v>
          </cell>
        </row>
        <row r="90">
          <cell r="C90" t="str">
            <v>海尔</v>
          </cell>
          <cell r="F90">
            <v>1</v>
          </cell>
          <cell r="U90">
            <v>4320</v>
          </cell>
          <cell r="AE90">
            <v>1987</v>
          </cell>
        </row>
        <row r="91">
          <cell r="C91" t="str">
            <v>五合一</v>
          </cell>
          <cell r="F91">
            <v>1</v>
          </cell>
          <cell r="U91">
            <v>225</v>
          </cell>
          <cell r="AE91">
            <v>32</v>
          </cell>
        </row>
        <row r="92">
          <cell r="C92" t="str">
            <v>BCD-205TB  ZMD</v>
          </cell>
          <cell r="F92">
            <v>1</v>
          </cell>
          <cell r="U92">
            <v>2050</v>
          </cell>
          <cell r="AE92">
            <v>759</v>
          </cell>
        </row>
        <row r="93">
          <cell r="C93" t="str">
            <v>科诺</v>
          </cell>
          <cell r="F93">
            <v>1</v>
          </cell>
          <cell r="U93">
            <v>178</v>
          </cell>
          <cell r="AE93">
            <v>73</v>
          </cell>
        </row>
        <row r="94">
          <cell r="C94" t="str">
            <v> </v>
          </cell>
          <cell r="F94">
            <v>1</v>
          </cell>
          <cell r="U94">
            <v>500</v>
          </cell>
          <cell r="AE94">
            <v>55</v>
          </cell>
        </row>
        <row r="95">
          <cell r="C95" t="str">
            <v>美的</v>
          </cell>
          <cell r="F95">
            <v>1</v>
          </cell>
          <cell r="U95">
            <v>95</v>
          </cell>
          <cell r="AE95">
            <v>39</v>
          </cell>
        </row>
        <row r="96">
          <cell r="C96" t="str">
            <v>0.8*0.4*1.8m</v>
          </cell>
          <cell r="F96">
            <v>1</v>
          </cell>
          <cell r="U96">
            <v>300</v>
          </cell>
          <cell r="AE96">
            <v>42</v>
          </cell>
        </row>
        <row r="97">
          <cell r="C97" t="str">
            <v>1.85*0.85*0.48</v>
          </cell>
          <cell r="F97">
            <v>1</v>
          </cell>
          <cell r="U97">
            <v>280</v>
          </cell>
          <cell r="AE97">
            <v>45</v>
          </cell>
        </row>
        <row r="98">
          <cell r="C98" t="str">
            <v>EG720KG5-NS1</v>
          </cell>
          <cell r="F98">
            <v>1</v>
          </cell>
          <cell r="U98">
            <v>320</v>
          </cell>
          <cell r="AE98">
            <v>48</v>
          </cell>
        </row>
        <row r="99">
          <cell r="C99" t="str">
            <v>永发</v>
          </cell>
          <cell r="F99">
            <v>1</v>
          </cell>
          <cell r="U99">
            <v>1880</v>
          </cell>
          <cell r="AE99">
            <v>263</v>
          </cell>
        </row>
        <row r="100">
          <cell r="C100" t="str">
            <v>H3C s3100v2</v>
          </cell>
          <cell r="F100">
            <v>1</v>
          </cell>
          <cell r="U100">
            <v>2350</v>
          </cell>
          <cell r="AE100">
            <v>423</v>
          </cell>
        </row>
        <row r="101">
          <cell r="C101" t="str">
            <v>sc-970</v>
          </cell>
          <cell r="F101">
            <v>1</v>
          </cell>
          <cell r="U101">
            <v>9700</v>
          </cell>
          <cell r="AE101">
            <v>4268</v>
          </cell>
        </row>
        <row r="102">
          <cell r="C102" t="str">
            <v>1.8*1.2m</v>
          </cell>
          <cell r="F102">
            <v>1</v>
          </cell>
          <cell r="U102">
            <v>6200</v>
          </cell>
          <cell r="AE102">
            <v>992</v>
          </cell>
        </row>
        <row r="103">
          <cell r="C103" t="str">
            <v>三层</v>
          </cell>
          <cell r="F103">
            <v>1</v>
          </cell>
          <cell r="U103">
            <v>120</v>
          </cell>
          <cell r="AE103">
            <v>19</v>
          </cell>
        </row>
        <row r="104">
          <cell r="C104" t="str">
            <v>1.0*1.2</v>
          </cell>
          <cell r="F104">
            <v>1</v>
          </cell>
          <cell r="U104">
            <v>560</v>
          </cell>
          <cell r="AE104">
            <v>90</v>
          </cell>
        </row>
        <row r="105">
          <cell r="C105" t="str">
            <v>1.4*0.7*0.76m</v>
          </cell>
          <cell r="F105">
            <v>1</v>
          </cell>
          <cell r="U105">
            <v>180</v>
          </cell>
          <cell r="AE105">
            <v>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J12" sqref="J12"/>
    </sheetView>
  </sheetViews>
  <sheetFormatPr defaultColWidth="9.00390625" defaultRowHeight="15.75" customHeight="1"/>
  <cols>
    <col min="1" max="1" width="7.00390625" style="65" customWidth="1"/>
    <col min="2" max="2" width="27.125" style="65" customWidth="1"/>
    <col min="3" max="3" width="11.25390625" style="65" hidden="1" customWidth="1"/>
    <col min="4" max="4" width="12.00390625" style="65" hidden="1" customWidth="1"/>
    <col min="5" max="5" width="12.50390625" style="65" hidden="1" customWidth="1"/>
    <col min="6" max="6" width="11.125" style="65" hidden="1" customWidth="1"/>
    <col min="7" max="10" width="17.50390625" style="65" customWidth="1"/>
    <col min="11" max="12" width="11.00390625" style="65" hidden="1" customWidth="1"/>
    <col min="13" max="13" width="14.50390625" style="65" customWidth="1"/>
    <col min="14" max="16384" width="9.00390625" style="65" customWidth="1"/>
  </cols>
  <sheetData>
    <row r="1" spans="1:23" s="63" customFormat="1" ht="30" customHeight="1">
      <c r="A1" s="145" t="s">
        <v>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66"/>
      <c r="O1" s="67"/>
      <c r="P1" s="67"/>
      <c r="Q1" s="67"/>
      <c r="R1" s="67"/>
      <c r="S1" s="67"/>
      <c r="T1" s="67"/>
      <c r="U1" s="67"/>
      <c r="V1" s="67"/>
      <c r="W1" s="67"/>
    </row>
    <row r="2" spans="1:13" ht="15" customHeight="1">
      <c r="A2" s="147" t="s">
        <v>76</v>
      </c>
      <c r="B2" s="148"/>
      <c r="C2" s="148"/>
      <c r="D2" s="148"/>
      <c r="E2" s="148"/>
      <c r="F2" s="148"/>
      <c r="G2" s="148"/>
      <c r="H2" s="148"/>
      <c r="I2" s="148"/>
      <c r="J2" s="149"/>
      <c r="K2" s="149"/>
      <c r="L2" s="149"/>
      <c r="M2" s="149"/>
    </row>
    <row r="3" spans="1:13" ht="14.25" customHeight="1">
      <c r="A3" s="68"/>
      <c r="B3" s="68"/>
      <c r="C3" s="68"/>
      <c r="D3" s="68"/>
      <c r="E3" s="68"/>
      <c r="F3" s="68"/>
      <c r="G3" s="68"/>
      <c r="H3" s="68"/>
      <c r="I3" s="68"/>
      <c r="J3" s="69"/>
      <c r="K3" s="69"/>
      <c r="L3" s="150" t="s">
        <v>35</v>
      </c>
      <c r="M3" s="150"/>
    </row>
    <row r="4" spans="1:13" ht="15.75" customHeight="1">
      <c r="A4" s="70"/>
      <c r="J4" s="103" t="s">
        <v>157</v>
      </c>
      <c r="K4" s="103"/>
      <c r="L4" s="103"/>
      <c r="M4" s="104"/>
    </row>
    <row r="5" spans="1:13" s="64" customFormat="1" ht="22.5" customHeight="1">
      <c r="A5" s="101" t="s">
        <v>0</v>
      </c>
      <c r="B5" s="101" t="s">
        <v>1</v>
      </c>
      <c r="C5" s="125" t="s">
        <v>2</v>
      </c>
      <c r="D5" s="100"/>
      <c r="E5" s="125" t="s">
        <v>3</v>
      </c>
      <c r="F5" s="100"/>
      <c r="G5" s="102" t="s">
        <v>74</v>
      </c>
      <c r="H5" s="102"/>
      <c r="I5" s="101" t="s">
        <v>4</v>
      </c>
      <c r="J5" s="101"/>
      <c r="K5" s="101" t="s">
        <v>5</v>
      </c>
      <c r="L5" s="102"/>
      <c r="M5" s="143" t="s">
        <v>6</v>
      </c>
    </row>
    <row r="6" spans="1:13" s="64" customFormat="1" ht="22.5" customHeight="1">
      <c r="A6" s="102"/>
      <c r="B6" s="102"/>
      <c r="C6" s="72" t="s">
        <v>7</v>
      </c>
      <c r="D6" s="71" t="s">
        <v>8</v>
      </c>
      <c r="E6" s="72" t="s">
        <v>7</v>
      </c>
      <c r="F6" s="71" t="s">
        <v>8</v>
      </c>
      <c r="G6" s="71" t="s">
        <v>75</v>
      </c>
      <c r="H6" s="71" t="s">
        <v>48</v>
      </c>
      <c r="I6" s="71" t="s">
        <v>47</v>
      </c>
      <c r="J6" s="71" t="s">
        <v>48</v>
      </c>
      <c r="K6" s="71" t="s">
        <v>7</v>
      </c>
      <c r="L6" s="71" t="s">
        <v>8</v>
      </c>
      <c r="M6" s="144"/>
    </row>
    <row r="7" spans="1:13" ht="22.5" customHeight="1">
      <c r="A7" s="73" t="s">
        <v>9</v>
      </c>
      <c r="B7" s="75" t="s">
        <v>73</v>
      </c>
      <c r="C7" s="74"/>
      <c r="D7" s="74"/>
      <c r="E7" s="74"/>
      <c r="F7" s="74"/>
      <c r="G7" s="98">
        <f>'建筑物'!H20</f>
        <v>1167186.35</v>
      </c>
      <c r="H7" s="98">
        <f>'建筑物'!I20</f>
        <v>617681.96</v>
      </c>
      <c r="I7" s="98">
        <f>'建筑物'!J20</f>
        <v>1372122</v>
      </c>
      <c r="J7" s="98">
        <f>'建筑物'!L20</f>
        <v>1109287</v>
      </c>
      <c r="K7" s="76">
        <f>J7-E7</f>
        <v>1109287</v>
      </c>
      <c r="L7" s="76" t="e">
        <f>#REF!-F7</f>
        <v>#REF!</v>
      </c>
      <c r="M7" s="76">
        <f>IF(E7=0,"",K7*100/E7)</f>
      </c>
    </row>
    <row r="8" spans="1:13" ht="22.5" customHeight="1">
      <c r="A8" s="73" t="s">
        <v>158</v>
      </c>
      <c r="B8" s="75" t="s">
        <v>10</v>
      </c>
      <c r="C8" s="74"/>
      <c r="D8" s="74"/>
      <c r="E8" s="74"/>
      <c r="F8" s="74"/>
      <c r="G8" s="98">
        <f>'报告评估表--设备'!J94</f>
        <v>460195.27999999997</v>
      </c>
      <c r="H8" s="98">
        <f>'报告评估表--设备'!K94</f>
        <v>116308.19</v>
      </c>
      <c r="I8" s="98">
        <f>'报告评估表--设备'!L94</f>
        <v>460195.27999999997</v>
      </c>
      <c r="J8" s="98">
        <f>'报告评估表--设备'!N94</f>
        <v>138924</v>
      </c>
      <c r="K8" s="76">
        <f>J8-E8</f>
        <v>138924</v>
      </c>
      <c r="L8" s="76" t="e">
        <f>#REF!-F8</f>
        <v>#REF!</v>
      </c>
      <c r="M8" s="76">
        <f>IF(E8=0,"",K8*100/E8)</f>
      </c>
    </row>
    <row r="9" spans="1:13" ht="22.5" customHeight="1">
      <c r="A9" s="73" t="s">
        <v>161</v>
      </c>
      <c r="B9" s="75" t="s">
        <v>39</v>
      </c>
      <c r="C9" s="76">
        <f>'[2]4-6-7土地'!I28</f>
        <v>0</v>
      </c>
      <c r="D9" s="76">
        <f>'[2]4-6-7土地'!J28</f>
        <v>0</v>
      </c>
      <c r="E9" s="76">
        <f>'[2]4-6-7土地'!K28</f>
        <v>0</v>
      </c>
      <c r="F9" s="76">
        <f>'[2]4-6-7土地'!M28</f>
        <v>0</v>
      </c>
      <c r="G9" s="99"/>
      <c r="H9" s="99"/>
      <c r="I9" s="99">
        <v>1036640</v>
      </c>
      <c r="J9" s="99">
        <f>'4-12-1无形-土地'!K15</f>
        <v>1036640</v>
      </c>
      <c r="K9" s="76">
        <f>J9-E9</f>
        <v>1036640</v>
      </c>
      <c r="L9" s="76" t="e">
        <f>#REF!-F9</f>
        <v>#REF!</v>
      </c>
      <c r="M9" s="76">
        <f>IF(E9=0,"",K9*100/E9)</f>
      </c>
    </row>
    <row r="10" spans="1:13" ht="22.5" customHeight="1">
      <c r="A10" s="73"/>
      <c r="B10" s="139"/>
      <c r="C10" s="76"/>
      <c r="D10" s="76"/>
      <c r="E10" s="76"/>
      <c r="F10" s="76"/>
      <c r="G10" s="99"/>
      <c r="H10" s="99"/>
      <c r="I10" s="99"/>
      <c r="J10" s="99"/>
      <c r="K10" s="76"/>
      <c r="L10" s="76"/>
      <c r="M10" s="76"/>
    </row>
    <row r="11" spans="1:13" ht="22.5" customHeight="1">
      <c r="A11" s="73"/>
      <c r="B11" s="139"/>
      <c r="C11" s="76"/>
      <c r="D11" s="76"/>
      <c r="E11" s="76"/>
      <c r="F11" s="76"/>
      <c r="G11" s="99"/>
      <c r="H11" s="99"/>
      <c r="I11" s="99"/>
      <c r="J11" s="99"/>
      <c r="K11" s="76"/>
      <c r="L11" s="76"/>
      <c r="M11" s="76"/>
    </row>
    <row r="12" spans="1:13" ht="22.5" customHeight="1">
      <c r="A12" s="73"/>
      <c r="B12" s="139"/>
      <c r="C12" s="76"/>
      <c r="D12" s="76"/>
      <c r="E12" s="76"/>
      <c r="F12" s="76"/>
      <c r="G12" s="99"/>
      <c r="H12" s="99"/>
      <c r="I12" s="99"/>
      <c r="J12" s="99"/>
      <c r="K12" s="76"/>
      <c r="L12" s="76"/>
      <c r="M12" s="76"/>
    </row>
    <row r="13" spans="1:13" ht="22.5" customHeight="1">
      <c r="A13" s="73"/>
      <c r="B13" s="138"/>
      <c r="C13" s="76"/>
      <c r="D13" s="76"/>
      <c r="E13" s="76"/>
      <c r="F13" s="76"/>
      <c r="G13" s="99"/>
      <c r="H13" s="99"/>
      <c r="I13" s="99"/>
      <c r="J13" s="99"/>
      <c r="K13" s="76"/>
      <c r="L13" s="76"/>
      <c r="M13" s="76"/>
    </row>
    <row r="14" spans="1:13" ht="22.5" customHeight="1">
      <c r="A14" s="105" t="s">
        <v>37</v>
      </c>
      <c r="B14" s="106"/>
      <c r="C14" s="74" t="e">
        <f>#REF!+#REF!+C9</f>
        <v>#REF!</v>
      </c>
      <c r="D14" s="74" t="e">
        <f>#REF!+#REF!+D9</f>
        <v>#REF!</v>
      </c>
      <c r="E14" s="74" t="e">
        <f>#REF!+#REF!+E9</f>
        <v>#REF!</v>
      </c>
      <c r="F14" s="74" t="e">
        <f>#REF!+#REF!+F9</f>
        <v>#REF!</v>
      </c>
      <c r="G14" s="98">
        <f aca="true" t="shared" si="0" ref="G14:L14">SUM(G7:G13)</f>
        <v>1627381.6300000001</v>
      </c>
      <c r="H14" s="98">
        <f t="shared" si="0"/>
        <v>733990.1499999999</v>
      </c>
      <c r="I14" s="98">
        <f t="shared" si="0"/>
        <v>2868957.2800000003</v>
      </c>
      <c r="J14" s="98">
        <f t="shared" si="0"/>
        <v>2284851</v>
      </c>
      <c r="K14" s="98">
        <f t="shared" si="0"/>
        <v>2284851</v>
      </c>
      <c r="L14" s="98" t="e">
        <f t="shared" si="0"/>
        <v>#REF!</v>
      </c>
      <c r="M14" s="76"/>
    </row>
  </sheetData>
  <sheetProtection/>
  <mergeCells count="13">
    <mergeCell ref="A14:B14"/>
    <mergeCell ref="A5:A6"/>
    <mergeCell ref="B5:B6"/>
    <mergeCell ref="G5:H5"/>
    <mergeCell ref="M5:M6"/>
    <mergeCell ref="A1:M1"/>
    <mergeCell ref="A2:M2"/>
    <mergeCell ref="L3:M3"/>
    <mergeCell ref="C5:D5"/>
    <mergeCell ref="E5:F5"/>
    <mergeCell ref="K5:L5"/>
    <mergeCell ref="I5:J5"/>
    <mergeCell ref="J4:M4"/>
  </mergeCells>
  <hyperlinks>
    <hyperlink ref="A1:M1" location="'4-非流动资产汇总'!A11" display="固定资产评估汇总表"/>
    <hyperlink ref="B7" location="'4-6-1房屋建筑物'!A1" display="固定资产-房屋建筑物"/>
    <hyperlink ref="B8" location="'4-6-4机器设备'!A1" display="固定资产-机器设备"/>
    <hyperlink ref="B9" location="'4-6-7土地'!A1" display="无形资产—土地"/>
    <hyperlink ref="C1:D1" location="'4-非流动资产汇总'!A11" display="'4-非流动资产汇总'!A11"/>
  </hyperlinks>
  <printOptions horizontalCentered="1"/>
  <pageMargins left="0.35433070866141736" right="0.35433070866141736" top="1.062992125984252" bottom="0.7874015748031497" header="1.3779527559055118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E20"/>
  <sheetViews>
    <sheetView showGridLines="0" showZeros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"/>
    </sheetView>
  </sheetViews>
  <sheetFormatPr defaultColWidth="9.00390625" defaultRowHeight="15.75" customHeight="1"/>
  <cols>
    <col min="1" max="1" width="4.00390625" style="21" customWidth="1"/>
    <col min="2" max="2" width="16.125" style="21" bestFit="1" customWidth="1"/>
    <col min="3" max="3" width="8.25390625" style="33" customWidth="1"/>
    <col min="4" max="4" width="7.25390625" style="21" customWidth="1"/>
    <col min="5" max="5" width="6.875" style="21" customWidth="1"/>
    <col min="6" max="6" width="9.75390625" style="21" customWidth="1"/>
    <col min="7" max="7" width="8.125" style="34" hidden="1" customWidth="1"/>
    <col min="8" max="9" width="13.75390625" style="88" customWidth="1"/>
    <col min="10" max="10" width="13.625" style="80" customWidth="1"/>
    <col min="11" max="11" width="7.00390625" style="80" hidden="1" customWidth="1"/>
    <col min="12" max="12" width="13.625" style="80" customWidth="1"/>
    <col min="13" max="13" width="10.00390625" style="35" customWidth="1"/>
    <col min="14" max="25" width="9.00390625" style="29" customWidth="1"/>
    <col min="26" max="16384" width="9.00390625" style="21" customWidth="1"/>
  </cols>
  <sheetData>
    <row r="1" spans="1:13" ht="2.25" customHeight="1">
      <c r="A1" s="36"/>
      <c r="B1" s="36"/>
      <c r="C1" s="37"/>
      <c r="D1" s="36"/>
      <c r="E1" s="36"/>
      <c r="F1" s="36"/>
      <c r="G1" s="38"/>
      <c r="H1" s="82"/>
      <c r="I1" s="82"/>
      <c r="J1" s="83"/>
      <c r="K1" s="83"/>
      <c r="L1" s="83"/>
      <c r="M1" s="54"/>
    </row>
    <row r="2" spans="1:13" s="18" customFormat="1" ht="21" customHeight="1">
      <c r="A2" s="107" t="s">
        <v>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25" s="19" customFormat="1" ht="21" customHeight="1">
      <c r="A3" s="7">
        <v>0</v>
      </c>
      <c r="B3" s="7"/>
      <c r="C3" s="39"/>
      <c r="D3" s="7"/>
      <c r="E3" s="7"/>
      <c r="F3" s="7"/>
      <c r="G3" s="40" t="s">
        <v>58</v>
      </c>
      <c r="H3" s="84" t="s">
        <v>76</v>
      </c>
      <c r="I3" s="84"/>
      <c r="J3" s="85"/>
      <c r="K3" s="85"/>
      <c r="L3" s="85"/>
      <c r="M3" s="140" t="s">
        <v>36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19" customFormat="1" ht="21" customHeight="1">
      <c r="A4" s="7"/>
      <c r="B4" s="7"/>
      <c r="C4" s="39"/>
      <c r="D4" s="7"/>
      <c r="E4" s="7"/>
      <c r="F4" s="7"/>
      <c r="G4" s="40"/>
      <c r="H4" s="84"/>
      <c r="I4" s="84"/>
      <c r="J4" s="85"/>
      <c r="K4" s="85"/>
      <c r="L4" s="179" t="s">
        <v>163</v>
      </c>
      <c r="M4" s="17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13" s="30" customFormat="1" ht="18.75" customHeight="1">
      <c r="A5" s="41" t="s">
        <v>11</v>
      </c>
      <c r="B5" s="108" t="s">
        <v>12</v>
      </c>
      <c r="C5" s="42" t="s">
        <v>13</v>
      </c>
      <c r="D5" s="108" t="s">
        <v>14</v>
      </c>
      <c r="E5" s="156" t="s">
        <v>72</v>
      </c>
      <c r="F5" s="156" t="s">
        <v>71</v>
      </c>
      <c r="G5" s="151" t="s">
        <v>15</v>
      </c>
      <c r="H5" s="153" t="s">
        <v>46</v>
      </c>
      <c r="I5" s="154"/>
      <c r="J5" s="153" t="s">
        <v>32</v>
      </c>
      <c r="K5" s="155"/>
      <c r="L5" s="154"/>
      <c r="M5" s="158" t="s">
        <v>16</v>
      </c>
    </row>
    <row r="6" spans="1:13" s="30" customFormat="1" ht="18" customHeight="1">
      <c r="A6" s="43" t="s">
        <v>17</v>
      </c>
      <c r="B6" s="109"/>
      <c r="C6" s="44" t="s">
        <v>18</v>
      </c>
      <c r="D6" s="109"/>
      <c r="E6" s="157"/>
      <c r="F6" s="157"/>
      <c r="G6" s="152"/>
      <c r="H6" s="86" t="s">
        <v>47</v>
      </c>
      <c r="I6" s="86" t="s">
        <v>48</v>
      </c>
      <c r="J6" s="87" t="s">
        <v>47</v>
      </c>
      <c r="K6" s="87" t="s">
        <v>49</v>
      </c>
      <c r="L6" s="87" t="s">
        <v>48</v>
      </c>
      <c r="M6" s="158"/>
    </row>
    <row r="7" spans="1:17" s="30" customFormat="1" ht="21" customHeight="1">
      <c r="A7" s="45">
        <v>1</v>
      </c>
      <c r="B7" s="46" t="s">
        <v>42</v>
      </c>
      <c r="C7" s="46" t="s">
        <v>40</v>
      </c>
      <c r="D7" s="45" t="s">
        <v>45</v>
      </c>
      <c r="E7" s="24" t="s">
        <v>19</v>
      </c>
      <c r="F7" s="56">
        <v>158.24</v>
      </c>
      <c r="G7" s="47">
        <v>3</v>
      </c>
      <c r="H7" s="89">
        <v>178507.6</v>
      </c>
      <c r="I7" s="89">
        <v>144032.1</v>
      </c>
      <c r="J7" s="90">
        <v>186090</v>
      </c>
      <c r="K7" s="95">
        <v>88</v>
      </c>
      <c r="L7" s="90">
        <v>163759</v>
      </c>
      <c r="M7" s="57"/>
      <c r="O7" s="58"/>
      <c r="Q7" s="62"/>
    </row>
    <row r="8" spans="1:17" s="30" customFormat="1" ht="21" customHeight="1">
      <c r="A8" s="45">
        <v>2</v>
      </c>
      <c r="B8" s="46" t="s">
        <v>43</v>
      </c>
      <c r="C8" s="46" t="s">
        <v>40</v>
      </c>
      <c r="D8" s="45" t="s">
        <v>45</v>
      </c>
      <c r="E8" s="24" t="s">
        <v>19</v>
      </c>
      <c r="F8" s="56">
        <v>57.75</v>
      </c>
      <c r="G8" s="47">
        <v>2.75</v>
      </c>
      <c r="H8" s="89">
        <v>72030</v>
      </c>
      <c r="I8" s="89">
        <v>57774</v>
      </c>
      <c r="J8" s="90">
        <v>49434</v>
      </c>
      <c r="K8" s="95">
        <v>85</v>
      </c>
      <c r="L8" s="90">
        <v>42019</v>
      </c>
      <c r="M8" s="57"/>
      <c r="O8" s="58"/>
      <c r="Q8" s="62"/>
    </row>
    <row r="9" spans="1:17" s="30" customFormat="1" ht="21" customHeight="1">
      <c r="A9" s="45">
        <v>3</v>
      </c>
      <c r="B9" s="46" t="s">
        <v>44</v>
      </c>
      <c r="C9" s="46" t="s">
        <v>40</v>
      </c>
      <c r="D9" s="45" t="s">
        <v>45</v>
      </c>
      <c r="E9" s="24" t="s">
        <v>19</v>
      </c>
      <c r="F9" s="56">
        <v>5</v>
      </c>
      <c r="G9" s="47">
        <v>2.3</v>
      </c>
      <c r="H9" s="89">
        <v>4500</v>
      </c>
      <c r="I9" s="91">
        <v>0</v>
      </c>
      <c r="J9" s="90">
        <v>2680</v>
      </c>
      <c r="K9" s="95">
        <v>78</v>
      </c>
      <c r="L9" s="90">
        <v>2090</v>
      </c>
      <c r="M9" s="57"/>
      <c r="O9" s="58"/>
      <c r="Q9" s="62"/>
    </row>
    <row r="10" spans="1:14" s="30" customFormat="1" ht="21" customHeight="1">
      <c r="A10" s="45">
        <v>4</v>
      </c>
      <c r="B10" s="48" t="s">
        <v>63</v>
      </c>
      <c r="C10" s="23" t="s">
        <v>40</v>
      </c>
      <c r="D10" s="22"/>
      <c r="E10" s="24" t="s">
        <v>34</v>
      </c>
      <c r="F10" s="56">
        <v>1</v>
      </c>
      <c r="G10" s="47"/>
      <c r="H10" s="81">
        <v>10214</v>
      </c>
      <c r="I10" s="81">
        <v>4149.5</v>
      </c>
      <c r="J10" s="90">
        <v>7000</v>
      </c>
      <c r="K10" s="95">
        <v>70</v>
      </c>
      <c r="L10" s="90">
        <v>4900</v>
      </c>
      <c r="M10" s="57"/>
      <c r="N10" s="20"/>
    </row>
    <row r="11" spans="1:14" s="30" customFormat="1" ht="21" customHeight="1">
      <c r="A11" s="45">
        <v>5</v>
      </c>
      <c r="B11" s="46" t="s">
        <v>64</v>
      </c>
      <c r="C11" s="23" t="s">
        <v>40</v>
      </c>
      <c r="D11" s="22"/>
      <c r="E11" s="24" t="s">
        <v>34</v>
      </c>
      <c r="F11" s="56">
        <v>1</v>
      </c>
      <c r="G11" s="47"/>
      <c r="H11" s="81">
        <v>22776.22</v>
      </c>
      <c r="I11" s="81">
        <v>11236.38</v>
      </c>
      <c r="J11" s="90">
        <v>7000</v>
      </c>
      <c r="K11" s="95">
        <v>70</v>
      </c>
      <c r="L11" s="90">
        <v>4900</v>
      </c>
      <c r="M11" s="57"/>
      <c r="N11" s="20"/>
    </row>
    <row r="12" spans="1:14" s="30" customFormat="1" ht="21" customHeight="1">
      <c r="A12" s="45">
        <v>6</v>
      </c>
      <c r="B12" s="46" t="s">
        <v>65</v>
      </c>
      <c r="C12" s="23" t="s">
        <v>40</v>
      </c>
      <c r="D12" s="22" t="s">
        <v>59</v>
      </c>
      <c r="E12" s="24" t="s">
        <v>19</v>
      </c>
      <c r="F12" s="56">
        <v>2349.82</v>
      </c>
      <c r="G12" s="47"/>
      <c r="H12" s="81">
        <v>213400</v>
      </c>
      <c r="I12" s="81">
        <v>86693.5</v>
      </c>
      <c r="J12" s="90">
        <v>281978</v>
      </c>
      <c r="K12" s="95">
        <v>70</v>
      </c>
      <c r="L12" s="90">
        <v>197385</v>
      </c>
      <c r="M12" s="57"/>
      <c r="N12" s="20"/>
    </row>
    <row r="13" spans="1:14" s="30" customFormat="1" ht="21" customHeight="1">
      <c r="A13" s="45">
        <v>7</v>
      </c>
      <c r="B13" s="49" t="s">
        <v>66</v>
      </c>
      <c r="C13" s="23" t="s">
        <v>40</v>
      </c>
      <c r="D13" s="22" t="s">
        <v>60</v>
      </c>
      <c r="E13" s="24" t="s">
        <v>19</v>
      </c>
      <c r="F13" s="56">
        <v>232.3</v>
      </c>
      <c r="G13" s="47"/>
      <c r="H13" s="159">
        <v>29876</v>
      </c>
      <c r="I13" s="159">
        <v>22780.25</v>
      </c>
      <c r="J13" s="90">
        <v>18584</v>
      </c>
      <c r="K13" s="95">
        <v>80</v>
      </c>
      <c r="L13" s="90">
        <v>14867</v>
      </c>
      <c r="M13" s="57"/>
      <c r="N13" s="20"/>
    </row>
    <row r="14" spans="1:14" s="30" customFormat="1" ht="21" customHeight="1">
      <c r="A14" s="45">
        <v>8</v>
      </c>
      <c r="B14" s="46" t="s">
        <v>67</v>
      </c>
      <c r="C14" s="23" t="s">
        <v>40</v>
      </c>
      <c r="D14" s="22" t="s">
        <v>60</v>
      </c>
      <c r="E14" s="24" t="s">
        <v>19</v>
      </c>
      <c r="F14" s="56">
        <v>107.5</v>
      </c>
      <c r="G14" s="53"/>
      <c r="H14" s="160"/>
      <c r="I14" s="160"/>
      <c r="J14" s="90">
        <v>17200</v>
      </c>
      <c r="K14" s="95">
        <v>80</v>
      </c>
      <c r="L14" s="90">
        <v>13760</v>
      </c>
      <c r="M14" s="57"/>
      <c r="N14" s="20"/>
    </row>
    <row r="15" spans="1:14" s="31" customFormat="1" ht="21" customHeight="1">
      <c r="A15" s="45">
        <v>9</v>
      </c>
      <c r="B15" s="50" t="s">
        <v>68</v>
      </c>
      <c r="C15" s="23" t="s">
        <v>41</v>
      </c>
      <c r="D15" s="22" t="s">
        <v>61</v>
      </c>
      <c r="E15" s="24" t="s">
        <v>19</v>
      </c>
      <c r="F15" s="56">
        <v>686.25</v>
      </c>
      <c r="G15" s="47"/>
      <c r="H15" s="81">
        <v>419932</v>
      </c>
      <c r="I15" s="81">
        <v>170597.5</v>
      </c>
      <c r="J15" s="90">
        <v>477630</v>
      </c>
      <c r="K15" s="95">
        <v>85</v>
      </c>
      <c r="L15" s="90">
        <v>405986</v>
      </c>
      <c r="M15" s="57"/>
      <c r="N15" s="21"/>
    </row>
    <row r="16" spans="1:25" ht="21" customHeight="1">
      <c r="A16" s="45">
        <v>10</v>
      </c>
      <c r="B16" s="51" t="s">
        <v>69</v>
      </c>
      <c r="C16" s="23" t="s">
        <v>52</v>
      </c>
      <c r="D16" s="22" t="s">
        <v>59</v>
      </c>
      <c r="E16" s="24" t="s">
        <v>19</v>
      </c>
      <c r="F16" s="59">
        <v>97.2</v>
      </c>
      <c r="G16" s="26"/>
      <c r="H16" s="81">
        <v>145966</v>
      </c>
      <c r="I16" s="81">
        <v>59299</v>
      </c>
      <c r="J16" s="90">
        <v>233546</v>
      </c>
      <c r="K16" s="95">
        <v>80</v>
      </c>
      <c r="L16" s="90">
        <v>186837</v>
      </c>
      <c r="M16" s="2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1" customHeight="1">
      <c r="A17" s="45">
        <v>11</v>
      </c>
      <c r="B17" s="51" t="s">
        <v>70</v>
      </c>
      <c r="C17" s="23" t="s">
        <v>51</v>
      </c>
      <c r="D17" s="22"/>
      <c r="E17" s="24" t="s">
        <v>50</v>
      </c>
      <c r="F17" s="59">
        <v>1</v>
      </c>
      <c r="G17" s="61"/>
      <c r="H17" s="81">
        <v>69984.53</v>
      </c>
      <c r="I17" s="81">
        <v>61119.73</v>
      </c>
      <c r="J17" s="90">
        <v>90980</v>
      </c>
      <c r="K17" s="95">
        <v>80</v>
      </c>
      <c r="L17" s="90">
        <v>72784</v>
      </c>
      <c r="M17" s="2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1" customHeight="1">
      <c r="A18" s="45"/>
      <c r="B18" s="52"/>
      <c r="C18" s="52"/>
      <c r="D18" s="27"/>
      <c r="E18" s="27"/>
      <c r="F18" s="60"/>
      <c r="G18" s="28"/>
      <c r="H18" s="77"/>
      <c r="I18" s="77"/>
      <c r="J18" s="77"/>
      <c r="K18" s="77"/>
      <c r="L18" s="77"/>
      <c r="M18" s="2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1" customHeight="1">
      <c r="A19" s="45"/>
      <c r="B19" s="52"/>
      <c r="C19" s="52"/>
      <c r="D19" s="27"/>
      <c r="E19" s="27"/>
      <c r="F19" s="60"/>
      <c r="G19" s="61"/>
      <c r="H19" s="77"/>
      <c r="I19" s="77"/>
      <c r="J19" s="77"/>
      <c r="K19" s="77"/>
      <c r="L19" s="77"/>
      <c r="M19" s="2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31" s="32" customFormat="1" ht="21" customHeight="1">
      <c r="A20" s="181" t="s">
        <v>167</v>
      </c>
      <c r="B20" s="182"/>
      <c r="C20" s="45"/>
      <c r="D20" s="45"/>
      <c r="E20" s="45"/>
      <c r="F20" s="45"/>
      <c r="G20" s="53"/>
      <c r="H20" s="81">
        <v>1167186.35</v>
      </c>
      <c r="I20" s="81">
        <v>617681.96</v>
      </c>
      <c r="J20" s="79">
        <v>1372122</v>
      </c>
      <c r="K20" s="79"/>
      <c r="L20" s="79">
        <v>1109287</v>
      </c>
      <c r="M20" s="57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ht="21" customHeight="1"/>
  </sheetData>
  <sheetProtection/>
  <mergeCells count="13">
    <mergeCell ref="A20:B20"/>
    <mergeCell ref="B5:B6"/>
    <mergeCell ref="F5:F6"/>
    <mergeCell ref="M5:M6"/>
    <mergeCell ref="H13:H14"/>
    <mergeCell ref="I13:I14"/>
    <mergeCell ref="A2:M2"/>
    <mergeCell ref="D5:D6"/>
    <mergeCell ref="G5:G6"/>
    <mergeCell ref="H5:I5"/>
    <mergeCell ref="J5:L5"/>
    <mergeCell ref="E5:E6"/>
    <mergeCell ref="L4:M4"/>
  </mergeCells>
  <printOptions horizontalCentered="1" verticalCentered="1"/>
  <pageMargins left="0.31" right="0.12" top="0.2" bottom="0.51" header="0.23" footer="0.51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95"/>
  <sheetViews>
    <sheetView showZeros="0" zoomScale="96" zoomScaleNormal="96" workbookViewId="0" topLeftCell="A1">
      <pane ySplit="5" topLeftCell="BM6" activePane="bottomLeft" state="frozen"/>
      <selection pane="topLeft" activeCell="A1" sqref="A1"/>
      <selection pane="bottomLeft" activeCell="I14" sqref="I14"/>
    </sheetView>
  </sheetViews>
  <sheetFormatPr defaultColWidth="9.00390625" defaultRowHeight="14.25"/>
  <cols>
    <col min="1" max="1" width="4.75390625" style="110" customWidth="1"/>
    <col min="2" max="2" width="4.125" style="110" hidden="1" customWidth="1"/>
    <col min="3" max="3" width="16.25390625" style="110" customWidth="1"/>
    <col min="4" max="4" width="15.00390625" style="110" customWidth="1"/>
    <col min="5" max="5" width="10.00390625" style="110" hidden="1" customWidth="1"/>
    <col min="6" max="6" width="5.125" style="110" customWidth="1"/>
    <col min="7" max="7" width="5.00390625" style="110" customWidth="1"/>
    <col min="8" max="8" width="10.25390625" style="136" customWidth="1"/>
    <col min="9" max="9" width="11.375" style="110" customWidth="1"/>
    <col min="10" max="10" width="13.625" style="110" customWidth="1"/>
    <col min="11" max="11" width="13.125" style="110" customWidth="1"/>
    <col min="12" max="12" width="13.50390625" style="110" customWidth="1"/>
    <col min="13" max="13" width="6.75390625" style="110" hidden="1" customWidth="1"/>
    <col min="14" max="14" width="13.375" style="110" customWidth="1"/>
    <col min="15" max="15" width="8.00390625" style="110" customWidth="1"/>
    <col min="16" max="16384" width="9.00390625" style="110" customWidth="1"/>
  </cols>
  <sheetData>
    <row r="1" spans="1:15" ht="25.5">
      <c r="A1" s="161" t="s">
        <v>169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7.25" customHeight="1">
      <c r="A2" s="111"/>
      <c r="B2" s="111"/>
      <c r="C2" s="111"/>
      <c r="D2" s="111"/>
      <c r="E2" s="111"/>
      <c r="F2" s="111"/>
      <c r="G2" s="180"/>
      <c r="H2" s="180" t="s">
        <v>166</v>
      </c>
      <c r="I2" s="111"/>
      <c r="J2" s="111"/>
      <c r="K2" s="112"/>
      <c r="L2" s="111"/>
      <c r="M2" s="111"/>
      <c r="N2" s="162" t="s">
        <v>159</v>
      </c>
      <c r="O2" s="162"/>
    </row>
    <row r="3" spans="1:15" ht="17.25" customHeight="1">
      <c r="A3" s="163"/>
      <c r="B3" s="163"/>
      <c r="C3" s="163"/>
      <c r="D3" s="163"/>
      <c r="E3" s="163"/>
      <c r="F3" s="163"/>
      <c r="G3" s="163"/>
      <c r="H3" s="113"/>
      <c r="I3" s="113"/>
      <c r="J3" s="113"/>
      <c r="K3" s="113"/>
      <c r="L3" s="114"/>
      <c r="M3" s="114"/>
      <c r="N3" s="164" t="s">
        <v>162</v>
      </c>
      <c r="O3" s="164"/>
    </row>
    <row r="4" spans="1:15" ht="19.5" customHeight="1">
      <c r="A4" s="165" t="s">
        <v>20</v>
      </c>
      <c r="B4" s="168" t="s">
        <v>77</v>
      </c>
      <c r="C4" s="165" t="s">
        <v>78</v>
      </c>
      <c r="D4" s="167" t="s">
        <v>79</v>
      </c>
      <c r="E4" s="168" t="s">
        <v>80</v>
      </c>
      <c r="F4" s="165" t="s">
        <v>81</v>
      </c>
      <c r="G4" s="165" t="s">
        <v>156</v>
      </c>
      <c r="H4" s="165" t="s">
        <v>82</v>
      </c>
      <c r="I4" s="165" t="s">
        <v>83</v>
      </c>
      <c r="J4" s="165" t="s">
        <v>84</v>
      </c>
      <c r="K4" s="166"/>
      <c r="L4" s="165" t="s">
        <v>4</v>
      </c>
      <c r="M4" s="165"/>
      <c r="N4" s="165"/>
      <c r="O4" s="165" t="s">
        <v>6</v>
      </c>
    </row>
    <row r="5" spans="1:15" ht="19.5" customHeight="1">
      <c r="A5" s="168"/>
      <c r="B5" s="169"/>
      <c r="C5" s="165"/>
      <c r="D5" s="167"/>
      <c r="E5" s="169"/>
      <c r="F5" s="165"/>
      <c r="G5" s="165"/>
      <c r="H5" s="165"/>
      <c r="I5" s="165"/>
      <c r="J5" s="115" t="s">
        <v>7</v>
      </c>
      <c r="K5" s="115" t="s">
        <v>8</v>
      </c>
      <c r="L5" s="115" t="s">
        <v>85</v>
      </c>
      <c r="M5" s="115" t="s">
        <v>86</v>
      </c>
      <c r="N5" s="115" t="s">
        <v>87</v>
      </c>
      <c r="O5" s="165"/>
    </row>
    <row r="6" spans="1:15" s="127" customFormat="1" ht="19.5" customHeight="1">
      <c r="A6" s="116">
        <v>1</v>
      </c>
      <c r="B6" s="117"/>
      <c r="C6" s="118" t="s">
        <v>88</v>
      </c>
      <c r="D6" s="118" t="str">
        <f>'[8]设备评估计算表'!C8</f>
        <v>正星　CS32J1110Q</v>
      </c>
      <c r="E6" s="119"/>
      <c r="F6" s="120" t="s">
        <v>89</v>
      </c>
      <c r="G6" s="121">
        <f>'[8]设备评估计算表'!F8</f>
        <v>1</v>
      </c>
      <c r="H6" s="122">
        <v>40939</v>
      </c>
      <c r="I6" s="122">
        <v>40939</v>
      </c>
      <c r="J6" s="123">
        <v>9661.5</v>
      </c>
      <c r="K6" s="123">
        <v>483.07</v>
      </c>
      <c r="L6" s="123">
        <f>'[8]设备评估计算表'!U8</f>
        <v>9661.5</v>
      </c>
      <c r="M6" s="124">
        <f>'[8]设备评估计算表'!AD8</f>
        <v>20</v>
      </c>
      <c r="N6" s="126">
        <f>'[8]设备评估计算表'!AE8</f>
        <v>1932</v>
      </c>
      <c r="O6" s="116"/>
    </row>
    <row r="7" spans="1:15" s="127" customFormat="1" ht="19.5" customHeight="1">
      <c r="A7" s="116">
        <v>2</v>
      </c>
      <c r="B7" s="116"/>
      <c r="C7" s="118" t="s">
        <v>90</v>
      </c>
      <c r="D7" s="118" t="str">
        <f>'[8]设备评估计算表'!C10</f>
        <v>二合一</v>
      </c>
      <c r="E7" s="119"/>
      <c r="F7" s="120" t="s">
        <v>89</v>
      </c>
      <c r="G7" s="121">
        <f>'[8]设备评估计算表'!F10</f>
        <v>1</v>
      </c>
      <c r="H7" s="122">
        <v>41547</v>
      </c>
      <c r="I7" s="122">
        <v>41547</v>
      </c>
      <c r="J7" s="123">
        <v>3008</v>
      </c>
      <c r="K7" s="123">
        <v>0</v>
      </c>
      <c r="L7" s="123">
        <f>'[8]设备评估计算表'!U10</f>
        <v>3008</v>
      </c>
      <c r="M7" s="124"/>
      <c r="N7" s="126">
        <f>'[8]设备评估计算表'!AE10</f>
        <v>361</v>
      </c>
      <c r="O7" s="116"/>
    </row>
    <row r="8" spans="1:15" s="127" customFormat="1" ht="19.5" customHeight="1">
      <c r="A8" s="116">
        <v>3</v>
      </c>
      <c r="B8" s="116"/>
      <c r="C8" s="118" t="s">
        <v>91</v>
      </c>
      <c r="D8" s="118" t="str">
        <f>'[8]设备评估计算表'!C11</f>
        <v>海尔KFR-50LW</v>
      </c>
      <c r="E8" s="119"/>
      <c r="F8" s="120" t="s">
        <v>89</v>
      </c>
      <c r="G8" s="121">
        <f>'[8]设备评估计算表'!F11</f>
        <v>1</v>
      </c>
      <c r="H8" s="122">
        <v>41274</v>
      </c>
      <c r="I8" s="122">
        <v>41274</v>
      </c>
      <c r="J8" s="123">
        <v>3326.53</v>
      </c>
      <c r="K8" s="123">
        <v>0</v>
      </c>
      <c r="L8" s="123">
        <f>'[8]设备评估计算表'!U11</f>
        <v>3326.53</v>
      </c>
      <c r="M8" s="124"/>
      <c r="N8" s="126">
        <f>'[8]设备评估计算表'!AE11</f>
        <v>1297</v>
      </c>
      <c r="O8" s="116"/>
    </row>
    <row r="9" spans="1:15" s="127" customFormat="1" ht="19.5" customHeight="1">
      <c r="A9" s="116">
        <v>4</v>
      </c>
      <c r="B9" s="116"/>
      <c r="C9" s="118" t="s">
        <v>90</v>
      </c>
      <c r="D9" s="118" t="str">
        <f>'[8]设备评估计算表'!C13</f>
        <v>四合一</v>
      </c>
      <c r="E9" s="119"/>
      <c r="F9" s="120" t="s">
        <v>89</v>
      </c>
      <c r="G9" s="121">
        <f>'[8]设备评估计算表'!F13</f>
        <v>1</v>
      </c>
      <c r="H9" s="122">
        <v>40543</v>
      </c>
      <c r="I9" s="122">
        <v>40543</v>
      </c>
      <c r="J9" s="123">
        <v>5986.32</v>
      </c>
      <c r="K9" s="123">
        <v>299.32</v>
      </c>
      <c r="L9" s="123">
        <f>'[8]设备评估计算表'!U13</f>
        <v>5986.32</v>
      </c>
      <c r="M9" s="124"/>
      <c r="N9" s="126">
        <f>'[8]设备评估计算表'!AE13</f>
        <v>479</v>
      </c>
      <c r="O9" s="116"/>
    </row>
    <row r="10" spans="1:15" s="127" customFormat="1" ht="19.5" customHeight="1">
      <c r="A10" s="116">
        <v>5</v>
      </c>
      <c r="B10" s="116"/>
      <c r="C10" s="118" t="s">
        <v>92</v>
      </c>
      <c r="D10" s="118" t="str">
        <f>'[8]设备评估计算表'!C15</f>
        <v> 佳能MF4410</v>
      </c>
      <c r="E10" s="119"/>
      <c r="F10" s="120" t="s">
        <v>89</v>
      </c>
      <c r="G10" s="121">
        <f>'[8]设备评估计算表'!F15</f>
        <v>1</v>
      </c>
      <c r="H10" s="122">
        <v>41274</v>
      </c>
      <c r="I10" s="122">
        <v>41274</v>
      </c>
      <c r="J10" s="123">
        <v>1300</v>
      </c>
      <c r="K10" s="123">
        <v>0</v>
      </c>
      <c r="L10" s="123">
        <f>'[8]设备评估计算表'!U15</f>
        <v>1300</v>
      </c>
      <c r="M10" s="124"/>
      <c r="N10" s="126">
        <f>'[8]设备评估计算表'!AE15</f>
        <v>104</v>
      </c>
      <c r="O10" s="116"/>
    </row>
    <row r="11" spans="1:15" s="127" customFormat="1" ht="19.5" customHeight="1">
      <c r="A11" s="116">
        <v>6</v>
      </c>
      <c r="B11" s="116"/>
      <c r="C11" s="118" t="s">
        <v>93</v>
      </c>
      <c r="D11" s="118" t="str">
        <f>'[8]设备评估计算表'!C16</f>
        <v> </v>
      </c>
      <c r="E11" s="119"/>
      <c r="F11" s="120" t="s">
        <v>89</v>
      </c>
      <c r="G11" s="121">
        <f>'[8]设备评估计算表'!F16</f>
        <v>1</v>
      </c>
      <c r="H11" s="122">
        <v>42004</v>
      </c>
      <c r="I11" s="122">
        <v>42004</v>
      </c>
      <c r="J11" s="123">
        <v>73580</v>
      </c>
      <c r="K11" s="123">
        <v>50279.6</v>
      </c>
      <c r="L11" s="123">
        <f>'[8]设备评估计算表'!U16</f>
        <v>73580</v>
      </c>
      <c r="M11" s="124"/>
      <c r="N11" s="126">
        <f>'[8]设备评估计算表'!AE16</f>
        <v>16188</v>
      </c>
      <c r="O11" s="116"/>
    </row>
    <row r="12" spans="1:15" s="127" customFormat="1" ht="19.5" customHeight="1">
      <c r="A12" s="116">
        <v>7</v>
      </c>
      <c r="B12" s="116"/>
      <c r="C12" s="118" t="s">
        <v>94</v>
      </c>
      <c r="D12" s="118" t="str">
        <f>'[8]设备评估计算表'!C17</f>
        <v>30立</v>
      </c>
      <c r="E12" s="119"/>
      <c r="F12" s="120" t="s">
        <v>89</v>
      </c>
      <c r="G12" s="121">
        <f>'[8]设备评估计算表'!F17</f>
        <v>1</v>
      </c>
      <c r="H12" s="122">
        <v>40939</v>
      </c>
      <c r="I12" s="122">
        <v>40939</v>
      </c>
      <c r="J12" s="123">
        <v>29608.4</v>
      </c>
      <c r="K12" s="123">
        <v>12028.4</v>
      </c>
      <c r="L12" s="123">
        <f>'[8]设备评估计算表'!U17</f>
        <v>29608.4</v>
      </c>
      <c r="M12" s="124"/>
      <c r="N12" s="126">
        <f>'[8]设备评估计算表'!AE17</f>
        <v>13620</v>
      </c>
      <c r="O12" s="116"/>
    </row>
    <row r="13" spans="1:15" s="127" customFormat="1" ht="19.5" customHeight="1">
      <c r="A13" s="116">
        <v>8</v>
      </c>
      <c r="B13" s="116"/>
      <c r="C13" s="118" t="s">
        <v>94</v>
      </c>
      <c r="D13" s="118" t="str">
        <f>'[8]设备评估计算表'!C18</f>
        <v>30立</v>
      </c>
      <c r="E13" s="119"/>
      <c r="F13" s="120" t="s">
        <v>89</v>
      </c>
      <c r="G13" s="121">
        <f>'[8]设备评估计算表'!F18</f>
        <v>1</v>
      </c>
      <c r="H13" s="122">
        <v>40939</v>
      </c>
      <c r="I13" s="122">
        <v>40939</v>
      </c>
      <c r="J13" s="123">
        <v>29608.4</v>
      </c>
      <c r="K13" s="123">
        <v>12028.4</v>
      </c>
      <c r="L13" s="123">
        <f>'[8]设备评估计算表'!U18</f>
        <v>29608.4</v>
      </c>
      <c r="M13" s="124"/>
      <c r="N13" s="126">
        <f>'[8]设备评估计算表'!AE18</f>
        <v>13620</v>
      </c>
      <c r="O13" s="116"/>
    </row>
    <row r="14" spans="1:15" s="127" customFormat="1" ht="19.5" customHeight="1">
      <c r="A14" s="116">
        <v>9</v>
      </c>
      <c r="B14" s="116"/>
      <c r="C14" s="118" t="s">
        <v>94</v>
      </c>
      <c r="D14" s="118" t="str">
        <f>'[8]设备评估计算表'!C20</f>
        <v>30立</v>
      </c>
      <c r="E14" s="119"/>
      <c r="F14" s="120" t="s">
        <v>89</v>
      </c>
      <c r="G14" s="121">
        <f>'[8]设备评估计算表'!F20</f>
        <v>1</v>
      </c>
      <c r="H14" s="122">
        <v>40939</v>
      </c>
      <c r="I14" s="122">
        <v>40939</v>
      </c>
      <c r="J14" s="123">
        <v>29608.4</v>
      </c>
      <c r="K14" s="123">
        <v>12028.4</v>
      </c>
      <c r="L14" s="123">
        <f>'[8]设备评估计算表'!U20</f>
        <v>29608.4</v>
      </c>
      <c r="M14" s="124"/>
      <c r="N14" s="126">
        <f>'[8]设备评估计算表'!AE20</f>
        <v>13620</v>
      </c>
      <c r="O14" s="116"/>
    </row>
    <row r="15" spans="1:15" s="127" customFormat="1" ht="19.5" customHeight="1">
      <c r="A15" s="116">
        <v>10</v>
      </c>
      <c r="B15" s="116"/>
      <c r="C15" s="118" t="s">
        <v>94</v>
      </c>
      <c r="D15" s="118" t="str">
        <f>'[8]设备评估计算表'!C22</f>
        <v>30立</v>
      </c>
      <c r="E15" s="119"/>
      <c r="F15" s="120" t="s">
        <v>89</v>
      </c>
      <c r="G15" s="121">
        <f>'[8]设备评估计算表'!F22</f>
        <v>1</v>
      </c>
      <c r="H15" s="122">
        <v>40939</v>
      </c>
      <c r="I15" s="122">
        <v>40939</v>
      </c>
      <c r="J15" s="123">
        <v>29608.4</v>
      </c>
      <c r="K15" s="123">
        <v>12028.4</v>
      </c>
      <c r="L15" s="123">
        <f>'[8]设备评估计算表'!U22</f>
        <v>29608.4</v>
      </c>
      <c r="M15" s="124"/>
      <c r="N15" s="126">
        <f>'[8]设备评估计算表'!AE22</f>
        <v>13620</v>
      </c>
      <c r="O15" s="116"/>
    </row>
    <row r="16" spans="1:15" s="127" customFormat="1" ht="19.5" customHeight="1">
      <c r="A16" s="116">
        <v>11</v>
      </c>
      <c r="B16" s="116"/>
      <c r="C16" s="118" t="s">
        <v>92</v>
      </c>
      <c r="D16" s="118" t="str">
        <f>'[8]设备评估计算表'!C23</f>
        <v>松下2033CN</v>
      </c>
      <c r="E16" s="119"/>
      <c r="F16" s="120" t="s">
        <v>89</v>
      </c>
      <c r="G16" s="121">
        <f>'[8]设备评估计算表'!F23</f>
        <v>1</v>
      </c>
      <c r="H16" s="122">
        <v>41274</v>
      </c>
      <c r="I16" s="122">
        <v>41274</v>
      </c>
      <c r="J16" s="123">
        <v>1488</v>
      </c>
      <c r="K16" s="123">
        <v>0</v>
      </c>
      <c r="L16" s="123">
        <f>'[8]设备评估计算表'!U23</f>
        <v>1488</v>
      </c>
      <c r="M16" s="124"/>
      <c r="N16" s="126">
        <f>'[8]设备评估计算表'!AE23</f>
        <v>119</v>
      </c>
      <c r="O16" s="116"/>
    </row>
    <row r="17" spans="1:15" s="127" customFormat="1" ht="19.5" customHeight="1">
      <c r="A17" s="116">
        <v>12</v>
      </c>
      <c r="B17" s="116"/>
      <c r="C17" s="118" t="s">
        <v>92</v>
      </c>
      <c r="D17" s="118" t="str">
        <f>'[8]设备评估计算表'!C24</f>
        <v>HP1020</v>
      </c>
      <c r="E17" s="119"/>
      <c r="F17" s="120" t="s">
        <v>89</v>
      </c>
      <c r="G17" s="121">
        <f>'[8]设备评估计算表'!F24</f>
        <v>1</v>
      </c>
      <c r="H17" s="122">
        <v>41274</v>
      </c>
      <c r="I17" s="122">
        <v>41274</v>
      </c>
      <c r="J17" s="123">
        <v>1100</v>
      </c>
      <c r="K17" s="123">
        <v>0</v>
      </c>
      <c r="L17" s="123">
        <f>'[8]设备评估计算表'!U24</f>
        <v>1100</v>
      </c>
      <c r="M17" s="124"/>
      <c r="N17" s="126">
        <f>'[8]设备评估计算表'!AE24</f>
        <v>88</v>
      </c>
      <c r="O17" s="116"/>
    </row>
    <row r="18" spans="1:15" s="127" customFormat="1" ht="19.5" customHeight="1">
      <c r="A18" s="116">
        <v>13</v>
      </c>
      <c r="B18" s="116"/>
      <c r="C18" s="118" t="s">
        <v>95</v>
      </c>
      <c r="D18" s="118" t="str">
        <f>'[8]设备评估计算表'!C25</f>
        <v>正星　CS30J2123G</v>
      </c>
      <c r="E18" s="119"/>
      <c r="F18" s="120" t="s">
        <v>89</v>
      </c>
      <c r="G18" s="121">
        <f>'[8]设备评估计算表'!F25</f>
        <v>1</v>
      </c>
      <c r="H18" s="122">
        <v>40786</v>
      </c>
      <c r="I18" s="122">
        <v>40786</v>
      </c>
      <c r="J18" s="123">
        <v>23059.83</v>
      </c>
      <c r="K18" s="123">
        <v>1152.99</v>
      </c>
      <c r="L18" s="123">
        <f>'[8]设备评估计算表'!U25</f>
        <v>23059.83</v>
      </c>
      <c r="M18" s="124"/>
      <c r="N18" s="126">
        <f>'[8]设备评估计算表'!AE25</f>
        <v>4381</v>
      </c>
      <c r="O18" s="116"/>
    </row>
    <row r="19" spans="1:15" s="127" customFormat="1" ht="19.5" customHeight="1">
      <c r="A19" s="116">
        <v>14</v>
      </c>
      <c r="B19" s="116"/>
      <c r="C19" s="118" t="s">
        <v>96</v>
      </c>
      <c r="D19" s="118" t="str">
        <f>'[8]设备评估计算表'!C27</f>
        <v>37U</v>
      </c>
      <c r="E19" s="119"/>
      <c r="F19" s="120" t="s">
        <v>89</v>
      </c>
      <c r="G19" s="121">
        <f>'[8]设备评估计算表'!F27</f>
        <v>1</v>
      </c>
      <c r="H19" s="122">
        <v>41274</v>
      </c>
      <c r="I19" s="122">
        <v>41274</v>
      </c>
      <c r="J19" s="123">
        <v>3504.27</v>
      </c>
      <c r="K19" s="123">
        <v>0</v>
      </c>
      <c r="L19" s="123">
        <f>'[8]设备评估计算表'!U27</f>
        <v>3504.27</v>
      </c>
      <c r="M19" s="124"/>
      <c r="N19" s="126">
        <f>'[8]设备评估计算表'!AE27</f>
        <v>806</v>
      </c>
      <c r="O19" s="116"/>
    </row>
    <row r="20" spans="1:15" s="127" customFormat="1" ht="19.5" customHeight="1">
      <c r="A20" s="116">
        <v>15</v>
      </c>
      <c r="B20" s="116"/>
      <c r="C20" s="118" t="s">
        <v>97</v>
      </c>
      <c r="D20" s="118" t="str">
        <f>'[8]设备评估计算表'!C28</f>
        <v> </v>
      </c>
      <c r="E20" s="119"/>
      <c r="F20" s="120" t="s">
        <v>89</v>
      </c>
      <c r="G20" s="121">
        <f>'[8]设备评估计算表'!F28</f>
        <v>1</v>
      </c>
      <c r="H20" s="122">
        <v>41274</v>
      </c>
      <c r="I20" s="122">
        <v>41274</v>
      </c>
      <c r="J20" s="123">
        <v>15000</v>
      </c>
      <c r="K20" s="123">
        <v>750</v>
      </c>
      <c r="L20" s="123">
        <f>'[8]设备评估计算表'!U28</f>
        <v>15000</v>
      </c>
      <c r="M20" s="124"/>
      <c r="N20" s="126">
        <f>'[8]设备评估计算表'!AE28</f>
        <v>4650</v>
      </c>
      <c r="O20" s="116"/>
    </row>
    <row r="21" spans="1:15" s="127" customFormat="1" ht="19.5" customHeight="1">
      <c r="A21" s="116">
        <v>16</v>
      </c>
      <c r="B21" s="116"/>
      <c r="C21" s="118" t="s">
        <v>88</v>
      </c>
      <c r="D21" s="118" t="str">
        <f>'[8]设备评估计算表'!C31</f>
        <v>正星　CS32J1110Q</v>
      </c>
      <c r="E21" s="119"/>
      <c r="F21" s="120" t="s">
        <v>89</v>
      </c>
      <c r="G21" s="121">
        <f>'[8]设备评估计算表'!F31</f>
        <v>1</v>
      </c>
      <c r="H21" s="122">
        <v>40939</v>
      </c>
      <c r="I21" s="122">
        <v>40939</v>
      </c>
      <c r="J21" s="123">
        <v>21199.96</v>
      </c>
      <c r="K21" s="123">
        <v>5549.36</v>
      </c>
      <c r="L21" s="123">
        <f>'[8]设备评估计算表'!U31</f>
        <v>21199.96</v>
      </c>
      <c r="M21" s="124"/>
      <c r="N21" s="126">
        <f>'[8]设备评估计算表'!AE31</f>
        <v>4240</v>
      </c>
      <c r="O21" s="116"/>
    </row>
    <row r="22" spans="1:15" s="127" customFormat="1" ht="19.5" customHeight="1">
      <c r="A22" s="116">
        <v>17</v>
      </c>
      <c r="B22" s="116"/>
      <c r="C22" s="118" t="s">
        <v>98</v>
      </c>
      <c r="D22" s="118" t="str">
        <f>'[8]设备评估计算表'!C32</f>
        <v>KFR-33GW/03ECC12</v>
      </c>
      <c r="E22" s="119"/>
      <c r="F22" s="120" t="s">
        <v>89</v>
      </c>
      <c r="G22" s="121">
        <f>'[8]设备评估计算表'!F32</f>
        <v>1</v>
      </c>
      <c r="H22" s="122">
        <v>40755</v>
      </c>
      <c r="I22" s="122">
        <v>40755</v>
      </c>
      <c r="J22" s="123">
        <v>2350.42</v>
      </c>
      <c r="K22" s="123">
        <v>0</v>
      </c>
      <c r="L22" s="123">
        <f>'[8]设备评估计算表'!U32</f>
        <v>2350.42</v>
      </c>
      <c r="M22" s="124"/>
      <c r="N22" s="126">
        <f>'[8]设备评估计算表'!AE32</f>
        <v>259</v>
      </c>
      <c r="O22" s="116"/>
    </row>
    <row r="23" spans="1:15" s="127" customFormat="1" ht="19.5" customHeight="1">
      <c r="A23" s="116">
        <v>18</v>
      </c>
      <c r="B23" s="116"/>
      <c r="C23" s="118" t="s">
        <v>92</v>
      </c>
      <c r="D23" s="118" t="str">
        <f>'[8]设备评估计算表'!C33</f>
        <v>EPSON 630K</v>
      </c>
      <c r="E23" s="119"/>
      <c r="F23" s="120" t="s">
        <v>89</v>
      </c>
      <c r="G23" s="121">
        <f>'[8]设备评估计算表'!F33</f>
        <v>1</v>
      </c>
      <c r="H23" s="122">
        <v>41274</v>
      </c>
      <c r="I23" s="122">
        <v>41274</v>
      </c>
      <c r="J23" s="123">
        <v>1539</v>
      </c>
      <c r="K23" s="123">
        <v>0</v>
      </c>
      <c r="L23" s="123">
        <f>'[8]设备评估计算表'!U33</f>
        <v>1539</v>
      </c>
      <c r="M23" s="124"/>
      <c r="N23" s="126">
        <f>'[8]设备评估计算表'!AE33</f>
        <v>123</v>
      </c>
      <c r="O23" s="116"/>
    </row>
    <row r="24" spans="1:15" s="127" customFormat="1" ht="19.5" customHeight="1">
      <c r="A24" s="116">
        <v>19</v>
      </c>
      <c r="B24" s="116"/>
      <c r="C24" s="118" t="s">
        <v>88</v>
      </c>
      <c r="D24" s="118" t="str">
        <f>'[8]设备评估计算表'!C34</f>
        <v>正星　CS32J1110Q</v>
      </c>
      <c r="E24" s="119"/>
      <c r="F24" s="120" t="s">
        <v>89</v>
      </c>
      <c r="G24" s="121">
        <f>'[8]设备评估计算表'!F34</f>
        <v>1</v>
      </c>
      <c r="H24" s="122">
        <v>40939</v>
      </c>
      <c r="I24" s="122">
        <v>40939</v>
      </c>
      <c r="J24" s="123">
        <v>21199.96</v>
      </c>
      <c r="K24" s="123">
        <v>5549.36</v>
      </c>
      <c r="L24" s="123">
        <f>'[8]设备评估计算表'!U34</f>
        <v>21199.96</v>
      </c>
      <c r="M24" s="124"/>
      <c r="N24" s="126">
        <f>'[8]设备评估计算表'!AE34</f>
        <v>4240</v>
      </c>
      <c r="O24" s="116"/>
    </row>
    <row r="25" spans="1:15" s="127" customFormat="1" ht="19.5" customHeight="1">
      <c r="A25" s="116">
        <v>20</v>
      </c>
      <c r="B25" s="116"/>
      <c r="C25" s="118" t="s">
        <v>99</v>
      </c>
      <c r="D25" s="118" t="str">
        <f>'[8]设备评估计算表'!C36</f>
        <v>2KV</v>
      </c>
      <c r="E25" s="119"/>
      <c r="F25" s="120" t="s">
        <v>89</v>
      </c>
      <c r="G25" s="121">
        <f>'[8]设备评估计算表'!F36</f>
        <v>1</v>
      </c>
      <c r="H25" s="122">
        <v>41274</v>
      </c>
      <c r="I25" s="122">
        <v>41274</v>
      </c>
      <c r="J25" s="123">
        <v>3418.8</v>
      </c>
      <c r="K25" s="123">
        <v>0</v>
      </c>
      <c r="L25" s="123">
        <f>'[8]设备评估计算表'!U36</f>
        <v>3418.8</v>
      </c>
      <c r="M25" s="124"/>
      <c r="N25" s="126">
        <f>'[8]设备评估计算表'!AE36</f>
        <v>1060</v>
      </c>
      <c r="O25" s="116"/>
    </row>
    <row r="26" spans="1:15" s="127" customFormat="1" ht="19.5" customHeight="1">
      <c r="A26" s="116">
        <v>21</v>
      </c>
      <c r="B26" s="116"/>
      <c r="C26" s="118" t="s">
        <v>88</v>
      </c>
      <c r="D26" s="118" t="str">
        <f>'[8]设备评估计算表'!C38</f>
        <v>正星　CS32J1110Q</v>
      </c>
      <c r="E26" s="119"/>
      <c r="F26" s="120" t="s">
        <v>89</v>
      </c>
      <c r="G26" s="121">
        <f>'[8]设备评估计算表'!F38</f>
        <v>1</v>
      </c>
      <c r="H26" s="122">
        <v>40939</v>
      </c>
      <c r="I26" s="122">
        <v>40939</v>
      </c>
      <c r="J26" s="123">
        <v>9661.5</v>
      </c>
      <c r="K26" s="123">
        <v>483.07</v>
      </c>
      <c r="L26" s="123">
        <f>'[8]设备评估计算表'!U38</f>
        <v>9661.5</v>
      </c>
      <c r="M26" s="124"/>
      <c r="N26" s="126">
        <f>'[8]设备评估计算表'!AE38</f>
        <v>1932</v>
      </c>
      <c r="O26" s="116"/>
    </row>
    <row r="27" spans="1:15" s="127" customFormat="1" ht="19.5" customHeight="1">
      <c r="A27" s="116">
        <v>22</v>
      </c>
      <c r="B27" s="116"/>
      <c r="C27" s="118" t="s">
        <v>100</v>
      </c>
      <c r="D27" s="118" t="str">
        <f>'[8]设备评估计算表'!C39</f>
        <v> </v>
      </c>
      <c r="E27" s="119"/>
      <c r="F27" s="120" t="s">
        <v>89</v>
      </c>
      <c r="G27" s="121">
        <f>'[8]设备评估计算表'!F39</f>
        <v>1</v>
      </c>
      <c r="H27" s="122">
        <v>40939</v>
      </c>
      <c r="I27" s="122">
        <v>40939</v>
      </c>
      <c r="J27" s="123">
        <v>3700</v>
      </c>
      <c r="K27" s="123">
        <v>0</v>
      </c>
      <c r="L27" s="123">
        <f>'[8]设备评估计算表'!U39</f>
        <v>3700</v>
      </c>
      <c r="M27" s="124"/>
      <c r="N27" s="126">
        <f>'[8]设备评估计算表'!AE39</f>
        <v>1332</v>
      </c>
      <c r="O27" s="116"/>
    </row>
    <row r="28" spans="1:15" s="127" customFormat="1" ht="19.5" customHeight="1">
      <c r="A28" s="116">
        <v>23</v>
      </c>
      <c r="B28" s="116"/>
      <c r="C28" s="118" t="s">
        <v>88</v>
      </c>
      <c r="D28" s="118" t="str">
        <f>'[8]设备评估计算表'!C40</f>
        <v>正星　CS32J1110Q</v>
      </c>
      <c r="E28" s="119"/>
      <c r="F28" s="120" t="s">
        <v>89</v>
      </c>
      <c r="G28" s="121">
        <f>'[8]设备评估计算表'!F40</f>
        <v>1</v>
      </c>
      <c r="H28" s="122">
        <v>40939</v>
      </c>
      <c r="I28" s="122">
        <v>40939</v>
      </c>
      <c r="J28" s="123">
        <v>9661.5</v>
      </c>
      <c r="K28" s="123">
        <v>483.07</v>
      </c>
      <c r="L28" s="123">
        <f>'[8]设备评估计算表'!U40</f>
        <v>9661.5</v>
      </c>
      <c r="M28" s="124"/>
      <c r="N28" s="126">
        <f>'[8]设备评估计算表'!AE40</f>
        <v>1932</v>
      </c>
      <c r="O28" s="116"/>
    </row>
    <row r="29" spans="1:15" s="127" customFormat="1" ht="19.5" customHeight="1">
      <c r="A29" s="116">
        <v>24</v>
      </c>
      <c r="B29" s="116"/>
      <c r="C29" s="118" t="s">
        <v>101</v>
      </c>
      <c r="D29" s="118" t="str">
        <f>'[8]设备评估计算表'!C41</f>
        <v> </v>
      </c>
      <c r="E29" s="119"/>
      <c r="F29" s="120" t="s">
        <v>89</v>
      </c>
      <c r="G29" s="121">
        <f>'[8]设备评估计算表'!F41</f>
        <v>1</v>
      </c>
      <c r="H29" s="122">
        <v>40939</v>
      </c>
      <c r="I29" s="122">
        <v>40939</v>
      </c>
      <c r="J29" s="123">
        <v>7790</v>
      </c>
      <c r="K29" s="123">
        <v>3164.75</v>
      </c>
      <c r="L29" s="123">
        <f>'[8]设备评估计算表'!U41</f>
        <v>7790</v>
      </c>
      <c r="M29" s="124"/>
      <c r="N29" s="126">
        <f>'[8]设备评估计算表'!AE41</f>
        <v>1636</v>
      </c>
      <c r="O29" s="116"/>
    </row>
    <row r="30" spans="1:15" s="127" customFormat="1" ht="19.5" customHeight="1">
      <c r="A30" s="116">
        <v>25</v>
      </c>
      <c r="B30" s="116"/>
      <c r="C30" s="118" t="s">
        <v>102</v>
      </c>
      <c r="D30" s="118" t="str">
        <f>'[8]设备评估计算表'!C42</f>
        <v>海尔单开门 SC-380A</v>
      </c>
      <c r="E30" s="119"/>
      <c r="F30" s="120" t="s">
        <v>89</v>
      </c>
      <c r="G30" s="121">
        <f>'[8]设备评估计算表'!F42</f>
        <v>1</v>
      </c>
      <c r="H30" s="122">
        <v>40908</v>
      </c>
      <c r="I30" s="122">
        <v>40908</v>
      </c>
      <c r="J30" s="123">
        <v>2900</v>
      </c>
      <c r="K30" s="123">
        <v>0</v>
      </c>
      <c r="L30" s="123">
        <f>'[8]设备评估计算表'!U42</f>
        <v>2900</v>
      </c>
      <c r="M30" s="124"/>
      <c r="N30" s="126">
        <f>'[8]设备评估计算表'!AE42</f>
        <v>232</v>
      </c>
      <c r="O30" s="116"/>
    </row>
    <row r="31" spans="1:15" s="127" customFormat="1" ht="19.5" customHeight="1">
      <c r="A31" s="116">
        <v>26</v>
      </c>
      <c r="B31" s="116"/>
      <c r="C31" s="118" t="s">
        <v>103</v>
      </c>
      <c r="D31" s="118" t="str">
        <f>'[8]设备评估计算表'!C43</f>
        <v>四层</v>
      </c>
      <c r="E31" s="119"/>
      <c r="F31" s="120" t="s">
        <v>89</v>
      </c>
      <c r="G31" s="121">
        <f>'[8]设备评估计算表'!F43</f>
        <v>1</v>
      </c>
      <c r="H31" s="122">
        <v>41444</v>
      </c>
      <c r="I31" s="122">
        <v>41444</v>
      </c>
      <c r="J31" s="123">
        <v>300</v>
      </c>
      <c r="K31" s="123">
        <v>0</v>
      </c>
      <c r="L31" s="123">
        <f>'[8]设备评估计算表'!U43</f>
        <v>300</v>
      </c>
      <c r="M31" s="124"/>
      <c r="N31" s="126">
        <f>'[8]设备评估计算表'!AE43</f>
        <v>33</v>
      </c>
      <c r="O31" s="116"/>
    </row>
    <row r="32" spans="1:15" s="127" customFormat="1" ht="19.5" customHeight="1">
      <c r="A32" s="116">
        <v>27</v>
      </c>
      <c r="B32" s="116"/>
      <c r="C32" s="118" t="s">
        <v>104</v>
      </c>
      <c r="D32" s="118" t="str">
        <f>'[8]设备评估计算表'!C44</f>
        <v>0.85*0.40*1.85m</v>
      </c>
      <c r="E32" s="119"/>
      <c r="F32" s="120" t="s">
        <v>89</v>
      </c>
      <c r="G32" s="121">
        <f>'[8]设备评估计算表'!F44</f>
        <v>1</v>
      </c>
      <c r="H32" s="122">
        <v>41444</v>
      </c>
      <c r="I32" s="122">
        <v>41444</v>
      </c>
      <c r="J32" s="123">
        <v>380</v>
      </c>
      <c r="K32" s="123">
        <v>0</v>
      </c>
      <c r="L32" s="123">
        <f>'[8]设备评估计算表'!U44</f>
        <v>380</v>
      </c>
      <c r="M32" s="124"/>
      <c r="N32" s="126">
        <f>'[8]设备评估计算表'!AE44</f>
        <v>42</v>
      </c>
      <c r="O32" s="116"/>
    </row>
    <row r="33" spans="1:15" s="127" customFormat="1" ht="19.5" customHeight="1">
      <c r="A33" s="116">
        <v>28</v>
      </c>
      <c r="B33" s="116"/>
      <c r="C33" s="118" t="s">
        <v>105</v>
      </c>
      <c r="D33" s="118" t="str">
        <f>'[8]设备评估计算表'!C45</f>
        <v>二合一</v>
      </c>
      <c r="E33" s="119"/>
      <c r="F33" s="120" t="s">
        <v>89</v>
      </c>
      <c r="G33" s="121">
        <f>'[8]设备评估计算表'!F45</f>
        <v>1</v>
      </c>
      <c r="H33" s="122">
        <v>42216</v>
      </c>
      <c r="I33" s="122">
        <v>42216</v>
      </c>
      <c r="J33" s="123">
        <v>543</v>
      </c>
      <c r="K33" s="123">
        <v>0</v>
      </c>
      <c r="L33" s="123">
        <f>'[8]设备评估计算表'!U45</f>
        <v>543</v>
      </c>
      <c r="M33" s="124"/>
      <c r="N33" s="126">
        <f>'[8]设备评估计算表'!AE45</f>
        <v>98</v>
      </c>
      <c r="O33" s="116"/>
    </row>
    <row r="34" spans="1:15" s="127" customFormat="1" ht="19.5" customHeight="1">
      <c r="A34" s="116">
        <v>29</v>
      </c>
      <c r="B34" s="116"/>
      <c r="C34" s="118" t="s">
        <v>106</v>
      </c>
      <c r="D34" s="118" t="str">
        <f>'[8]设备评估计算表'!C46</f>
        <v>0.85*0.40*1.85m</v>
      </c>
      <c r="E34" s="119"/>
      <c r="F34" s="120" t="s">
        <v>89</v>
      </c>
      <c r="G34" s="121">
        <f>'[8]设备评估计算表'!F46</f>
        <v>1</v>
      </c>
      <c r="H34" s="122">
        <v>41444</v>
      </c>
      <c r="I34" s="122">
        <v>41444</v>
      </c>
      <c r="J34" s="123">
        <v>400</v>
      </c>
      <c r="K34" s="123">
        <v>0</v>
      </c>
      <c r="L34" s="123">
        <f>'[8]设备评估计算表'!U46</f>
        <v>400</v>
      </c>
      <c r="M34" s="124"/>
      <c r="N34" s="126">
        <f>'[8]设备评估计算表'!AE46</f>
        <v>44</v>
      </c>
      <c r="O34" s="116"/>
    </row>
    <row r="35" spans="1:15" s="127" customFormat="1" ht="19.5" customHeight="1">
      <c r="A35" s="116">
        <v>30</v>
      </c>
      <c r="B35" s="116"/>
      <c r="C35" s="118" t="s">
        <v>107</v>
      </c>
      <c r="D35" s="118" t="str">
        <f>'[8]设备评估计算表'!C47</f>
        <v>美的</v>
      </c>
      <c r="E35" s="119"/>
      <c r="F35" s="120" t="s">
        <v>89</v>
      </c>
      <c r="G35" s="121">
        <f>'[8]设备评估计算表'!F47</f>
        <v>1</v>
      </c>
      <c r="H35" s="122">
        <v>41819</v>
      </c>
      <c r="I35" s="122">
        <v>41819</v>
      </c>
      <c r="J35" s="123">
        <v>40</v>
      </c>
      <c r="K35" s="123">
        <v>0</v>
      </c>
      <c r="L35" s="123">
        <f>'[8]设备评估计算表'!U47</f>
        <v>40</v>
      </c>
      <c r="M35" s="124"/>
      <c r="N35" s="126">
        <f>'[8]设备评估计算表'!AE47</f>
        <v>7</v>
      </c>
      <c r="O35" s="116"/>
    </row>
    <row r="36" spans="1:15" s="127" customFormat="1" ht="19.5" customHeight="1">
      <c r="A36" s="116">
        <v>31</v>
      </c>
      <c r="B36" s="116"/>
      <c r="C36" s="118" t="s">
        <v>108</v>
      </c>
      <c r="D36" s="118" t="str">
        <f>'[8]设备评估计算表'!C48</f>
        <v>SA-MF</v>
      </c>
      <c r="E36" s="119"/>
      <c r="F36" s="120" t="s">
        <v>89</v>
      </c>
      <c r="G36" s="121">
        <f>'[8]设备评估计算表'!F48</f>
        <v>1</v>
      </c>
      <c r="H36" s="122">
        <v>41444</v>
      </c>
      <c r="I36" s="122">
        <v>41444</v>
      </c>
      <c r="J36" s="123">
        <v>300</v>
      </c>
      <c r="K36" s="123">
        <v>0</v>
      </c>
      <c r="L36" s="123">
        <f>'[8]设备评估计算表'!U48</f>
        <v>300</v>
      </c>
      <c r="M36" s="124"/>
      <c r="N36" s="126">
        <f>'[8]设备评估计算表'!AE48</f>
        <v>39</v>
      </c>
      <c r="O36" s="116"/>
    </row>
    <row r="37" spans="1:15" s="127" customFormat="1" ht="19.5" customHeight="1">
      <c r="A37" s="116">
        <v>32</v>
      </c>
      <c r="B37" s="116"/>
      <c r="C37" s="118" t="s">
        <v>106</v>
      </c>
      <c r="D37" s="118" t="str">
        <f>'[8]设备评估计算表'!C49</f>
        <v>0.85*0.40*1.85m</v>
      </c>
      <c r="E37" s="119"/>
      <c r="F37" s="120" t="s">
        <v>89</v>
      </c>
      <c r="G37" s="121">
        <f>'[8]设备评估计算表'!F49</f>
        <v>1</v>
      </c>
      <c r="H37" s="122">
        <v>41444</v>
      </c>
      <c r="I37" s="122">
        <v>41444</v>
      </c>
      <c r="J37" s="123">
        <v>400</v>
      </c>
      <c r="K37" s="123">
        <v>0</v>
      </c>
      <c r="L37" s="123">
        <f>'[8]设备评估计算表'!U49</f>
        <v>400</v>
      </c>
      <c r="M37" s="124"/>
      <c r="N37" s="126">
        <f>'[8]设备评估计算表'!AE49</f>
        <v>36</v>
      </c>
      <c r="O37" s="116"/>
    </row>
    <row r="38" spans="1:15" s="127" customFormat="1" ht="19.5" customHeight="1">
      <c r="A38" s="116">
        <v>33</v>
      </c>
      <c r="B38" s="116"/>
      <c r="C38" s="118" t="s">
        <v>109</v>
      </c>
      <c r="D38" s="118" t="str">
        <f>'[8]设备评估计算表'!C50</f>
        <v>科荣ZTP68-G</v>
      </c>
      <c r="E38" s="119"/>
      <c r="F38" s="120" t="s">
        <v>89</v>
      </c>
      <c r="G38" s="121">
        <f>'[8]设备评估计算表'!F50</f>
        <v>1</v>
      </c>
      <c r="H38" s="122">
        <v>41444</v>
      </c>
      <c r="I38" s="122">
        <v>41444</v>
      </c>
      <c r="J38" s="123">
        <v>500</v>
      </c>
      <c r="K38" s="123">
        <v>0</v>
      </c>
      <c r="L38" s="123">
        <f>'[8]设备评估计算表'!U50</f>
        <v>500</v>
      </c>
      <c r="M38" s="124"/>
      <c r="N38" s="126">
        <f>'[8]设备评估计算表'!AE50</f>
        <v>45</v>
      </c>
      <c r="O38" s="116"/>
    </row>
    <row r="39" spans="1:15" s="127" customFormat="1" ht="19.5" customHeight="1">
      <c r="A39" s="116">
        <v>34</v>
      </c>
      <c r="B39" s="116"/>
      <c r="C39" s="118" t="s">
        <v>110</v>
      </c>
      <c r="D39" s="118" t="str">
        <f>'[8]设备评估计算表'!C51</f>
        <v>澳科PD-3</v>
      </c>
      <c r="E39" s="119"/>
      <c r="F39" s="120" t="s">
        <v>89</v>
      </c>
      <c r="G39" s="121">
        <f>'[8]设备评估计算表'!F51</f>
        <v>1</v>
      </c>
      <c r="H39" s="122">
        <v>41819</v>
      </c>
      <c r="I39" s="122">
        <v>41819</v>
      </c>
      <c r="J39" s="123">
        <v>1200</v>
      </c>
      <c r="K39" s="123">
        <v>0</v>
      </c>
      <c r="L39" s="123">
        <f>'[8]设备评估计算表'!U51</f>
        <v>1200</v>
      </c>
      <c r="M39" s="124"/>
      <c r="N39" s="126">
        <f>'[8]设备评估计算表'!AE51</f>
        <v>432</v>
      </c>
      <c r="O39" s="116"/>
    </row>
    <row r="40" spans="1:15" s="127" customFormat="1" ht="19.5" customHeight="1">
      <c r="A40" s="116">
        <v>35</v>
      </c>
      <c r="B40" s="116"/>
      <c r="C40" s="118" t="s">
        <v>111</v>
      </c>
      <c r="D40" s="118" t="str">
        <f>'[8]设备评估计算表'!C52</f>
        <v> </v>
      </c>
      <c r="E40" s="119"/>
      <c r="F40" s="120" t="s">
        <v>89</v>
      </c>
      <c r="G40" s="121">
        <f>'[8]设备评估计算表'!F52</f>
        <v>1</v>
      </c>
      <c r="H40" s="122">
        <v>41444</v>
      </c>
      <c r="I40" s="122">
        <v>41444</v>
      </c>
      <c r="J40" s="123">
        <v>60</v>
      </c>
      <c r="K40" s="123">
        <v>0</v>
      </c>
      <c r="L40" s="123">
        <f>'[8]设备评估计算表'!U52</f>
        <v>60</v>
      </c>
      <c r="M40" s="124"/>
      <c r="N40" s="126">
        <f>'[8]设备评估计算表'!AE52</f>
        <v>5</v>
      </c>
      <c r="O40" s="116"/>
    </row>
    <row r="41" spans="1:15" s="127" customFormat="1" ht="19.5" customHeight="1">
      <c r="A41" s="116">
        <v>36</v>
      </c>
      <c r="B41" s="116"/>
      <c r="C41" s="118" t="s">
        <v>112</v>
      </c>
      <c r="D41" s="118" t="str">
        <f>'[8]设备评估计算表'!C53</f>
        <v>HSEE30D</v>
      </c>
      <c r="E41" s="119"/>
      <c r="F41" s="120" t="s">
        <v>89</v>
      </c>
      <c r="G41" s="121">
        <f>'[8]设备评估计算表'!F53</f>
        <v>1</v>
      </c>
      <c r="H41" s="122">
        <v>41819</v>
      </c>
      <c r="I41" s="122">
        <v>41819</v>
      </c>
      <c r="J41" s="123">
        <v>34500</v>
      </c>
      <c r="K41" s="123">
        <v>0</v>
      </c>
      <c r="L41" s="123">
        <f>'[8]设备评估计算表'!U53</f>
        <v>34500</v>
      </c>
      <c r="M41" s="124"/>
      <c r="N41" s="126">
        <f>'[8]设备评估计算表'!AE53</f>
        <v>18630</v>
      </c>
      <c r="O41" s="116"/>
    </row>
    <row r="42" spans="1:15" s="127" customFormat="1" ht="19.5" customHeight="1">
      <c r="A42" s="116">
        <v>37</v>
      </c>
      <c r="B42" s="116"/>
      <c r="C42" s="118" t="s">
        <v>113</v>
      </c>
      <c r="D42" s="118" t="str">
        <f>'[8]设备评估计算表'!C54</f>
        <v>背柜2.4m</v>
      </c>
      <c r="E42" s="119"/>
      <c r="F42" s="120" t="s">
        <v>89</v>
      </c>
      <c r="G42" s="121">
        <f>'[8]设备评估计算表'!F54</f>
        <v>1</v>
      </c>
      <c r="H42" s="122">
        <v>41973</v>
      </c>
      <c r="I42" s="122">
        <v>41973</v>
      </c>
      <c r="J42" s="123">
        <v>12761.09</v>
      </c>
      <c r="K42" s="123">
        <v>0</v>
      </c>
      <c r="L42" s="123">
        <f>'[8]设备评估计算表'!U54</f>
        <v>12761.09</v>
      </c>
      <c r="M42" s="124"/>
      <c r="N42" s="126">
        <f>'[8]设备评估计算表'!AE54</f>
        <v>1787</v>
      </c>
      <c r="O42" s="116"/>
    </row>
    <row r="43" spans="1:15" s="127" customFormat="1" ht="19.5" customHeight="1">
      <c r="A43" s="116">
        <v>38</v>
      </c>
      <c r="B43" s="116"/>
      <c r="C43" s="118" t="s">
        <v>114</v>
      </c>
      <c r="D43" s="118" t="str">
        <f>'[8]设备评估计算表'!C55</f>
        <v>容声BCD-190G/S</v>
      </c>
      <c r="E43" s="119"/>
      <c r="F43" s="120" t="s">
        <v>89</v>
      </c>
      <c r="G43" s="121">
        <f>'[8]设备评估计算表'!F55</f>
        <v>1</v>
      </c>
      <c r="H43" s="122">
        <v>41444</v>
      </c>
      <c r="I43" s="122">
        <v>41444</v>
      </c>
      <c r="J43" s="123">
        <v>2019</v>
      </c>
      <c r="K43" s="123">
        <v>0</v>
      </c>
      <c r="L43" s="123">
        <f>'[8]设备评估计算表'!U55</f>
        <v>2019</v>
      </c>
      <c r="M43" s="124"/>
      <c r="N43" s="126">
        <f>'[8]设备评估计算表'!AE55</f>
        <v>303</v>
      </c>
      <c r="O43" s="116"/>
    </row>
    <row r="44" spans="1:15" s="127" customFormat="1" ht="19.5" customHeight="1">
      <c r="A44" s="116">
        <v>39</v>
      </c>
      <c r="B44" s="116"/>
      <c r="C44" s="118" t="s">
        <v>115</v>
      </c>
      <c r="D44" s="118" t="str">
        <f>'[8]设备评估计算表'!C56</f>
        <v>0.45*0.28*0.22</v>
      </c>
      <c r="E44" s="119"/>
      <c r="F44" s="120" t="s">
        <v>89</v>
      </c>
      <c r="G44" s="121">
        <f>'[8]设备评估计算表'!F56</f>
        <v>1</v>
      </c>
      <c r="H44" s="122">
        <v>41973</v>
      </c>
      <c r="I44" s="122">
        <v>41973</v>
      </c>
      <c r="J44" s="123">
        <v>500</v>
      </c>
      <c r="K44" s="123">
        <v>0</v>
      </c>
      <c r="L44" s="123">
        <f>'[8]设备评估计算表'!U56</f>
        <v>500</v>
      </c>
      <c r="M44" s="124"/>
      <c r="N44" s="126">
        <f>'[8]设备评估计算表'!AE56</f>
        <v>70</v>
      </c>
      <c r="O44" s="116"/>
    </row>
    <row r="45" spans="1:15" s="127" customFormat="1" ht="19.5" customHeight="1">
      <c r="A45" s="116">
        <v>40</v>
      </c>
      <c r="B45" s="116"/>
      <c r="C45" s="118" t="s">
        <v>116</v>
      </c>
      <c r="D45" s="118" t="str">
        <f>'[8]设备评估计算表'!C57</f>
        <v>不锈钢</v>
      </c>
      <c r="E45" s="119"/>
      <c r="F45" s="120" t="s">
        <v>89</v>
      </c>
      <c r="G45" s="121">
        <f>'[8]设备评估计算表'!F57</f>
        <v>1</v>
      </c>
      <c r="H45" s="122">
        <v>42004</v>
      </c>
      <c r="I45" s="122">
        <v>42004</v>
      </c>
      <c r="J45" s="123">
        <v>110</v>
      </c>
      <c r="K45" s="123">
        <v>0</v>
      </c>
      <c r="L45" s="123">
        <f>'[8]设备评估计算表'!U57</f>
        <v>110</v>
      </c>
      <c r="M45" s="124"/>
      <c r="N45" s="126">
        <f>'[8]设备评估计算表'!AE57</f>
        <v>17</v>
      </c>
      <c r="O45" s="116"/>
    </row>
    <row r="46" spans="1:15" s="127" customFormat="1" ht="19.5" customHeight="1">
      <c r="A46" s="116">
        <v>41</v>
      </c>
      <c r="B46" s="116"/>
      <c r="C46" s="118" t="s">
        <v>117</v>
      </c>
      <c r="D46" s="118" t="str">
        <f>'[8]设备评估计算表'!C58</f>
        <v> </v>
      </c>
      <c r="E46" s="119"/>
      <c r="F46" s="120" t="s">
        <v>89</v>
      </c>
      <c r="G46" s="121">
        <f>'[8]设备评估计算表'!F58</f>
        <v>1</v>
      </c>
      <c r="H46" s="122">
        <v>41444</v>
      </c>
      <c r="I46" s="122">
        <v>41444</v>
      </c>
      <c r="J46" s="123">
        <v>200</v>
      </c>
      <c r="K46" s="123">
        <v>0</v>
      </c>
      <c r="L46" s="123">
        <f>'[8]设备评估计算表'!U58</f>
        <v>200</v>
      </c>
      <c r="M46" s="124"/>
      <c r="N46" s="126">
        <f>'[8]设备评估计算表'!AE58</f>
        <v>66</v>
      </c>
      <c r="O46" s="116"/>
    </row>
    <row r="47" spans="1:15" s="127" customFormat="1" ht="19.5" customHeight="1">
      <c r="A47" s="116">
        <v>42</v>
      </c>
      <c r="B47" s="116"/>
      <c r="C47" s="118" t="s">
        <v>118</v>
      </c>
      <c r="D47" s="118" t="str">
        <f>'[8]设备评估计算表'!C59</f>
        <v>RH2813PM</v>
      </c>
      <c r="E47" s="119"/>
      <c r="F47" s="120" t="s">
        <v>89</v>
      </c>
      <c r="G47" s="121">
        <f>'[8]设备评估计算表'!F59</f>
        <v>1</v>
      </c>
      <c r="H47" s="122">
        <v>41973</v>
      </c>
      <c r="I47" s="122">
        <v>41973</v>
      </c>
      <c r="J47" s="123">
        <v>1030</v>
      </c>
      <c r="K47" s="123">
        <v>0</v>
      </c>
      <c r="L47" s="123">
        <f>'[8]设备评估计算表'!U59</f>
        <v>1030</v>
      </c>
      <c r="M47" s="124"/>
      <c r="N47" s="126">
        <f>'[8]设备评估计算表'!AE59</f>
        <v>185</v>
      </c>
      <c r="O47" s="116"/>
    </row>
    <row r="48" spans="1:15" s="127" customFormat="1" ht="19.5" customHeight="1">
      <c r="A48" s="116">
        <v>43</v>
      </c>
      <c r="B48" s="116"/>
      <c r="C48" s="118" t="s">
        <v>119</v>
      </c>
      <c r="D48" s="118" t="str">
        <f>'[8]设备评估计算表'!C60</f>
        <v>1.2*0.7*0.76M</v>
      </c>
      <c r="E48" s="119"/>
      <c r="F48" s="120" t="s">
        <v>89</v>
      </c>
      <c r="G48" s="121">
        <f>'[8]设备评估计算表'!F60</f>
        <v>1</v>
      </c>
      <c r="H48" s="122">
        <v>41444</v>
      </c>
      <c r="I48" s="122">
        <v>41444</v>
      </c>
      <c r="J48" s="123">
        <v>230</v>
      </c>
      <c r="K48" s="123">
        <v>0</v>
      </c>
      <c r="L48" s="123">
        <f>'[8]设备评估计算表'!U60</f>
        <v>230</v>
      </c>
      <c r="M48" s="124"/>
      <c r="N48" s="126">
        <f>'[8]设备评估计算表'!AE60</f>
        <v>21</v>
      </c>
      <c r="O48" s="116"/>
    </row>
    <row r="49" spans="1:15" s="127" customFormat="1" ht="19.5" customHeight="1">
      <c r="A49" s="116">
        <v>44</v>
      </c>
      <c r="B49" s="116"/>
      <c r="C49" s="118" t="s">
        <v>120</v>
      </c>
      <c r="D49" s="118" t="str">
        <f>'[8]设备评估计算表'!C61</f>
        <v>信达</v>
      </c>
      <c r="E49" s="119"/>
      <c r="F49" s="120" t="s">
        <v>89</v>
      </c>
      <c r="G49" s="121">
        <f>'[8]设备评估计算表'!F61</f>
        <v>1</v>
      </c>
      <c r="H49" s="122">
        <v>41444</v>
      </c>
      <c r="I49" s="122">
        <v>41444</v>
      </c>
      <c r="J49" s="123">
        <v>250</v>
      </c>
      <c r="K49" s="123">
        <v>0</v>
      </c>
      <c r="L49" s="123">
        <f>'[8]设备评估计算表'!U61</f>
        <v>250</v>
      </c>
      <c r="M49" s="124"/>
      <c r="N49" s="126">
        <f>'[8]设备评估计算表'!AE61</f>
        <v>23</v>
      </c>
      <c r="O49" s="116"/>
    </row>
    <row r="50" spans="1:15" s="127" customFormat="1" ht="19.5" customHeight="1">
      <c r="A50" s="116">
        <v>45</v>
      </c>
      <c r="B50" s="116"/>
      <c r="C50" s="118" t="s">
        <v>121</v>
      </c>
      <c r="D50" s="118" t="str">
        <f>'[8]设备评估计算表'!C62</f>
        <v>4桶、4锨 4灭火毯</v>
      </c>
      <c r="E50" s="119"/>
      <c r="F50" s="120" t="s">
        <v>89</v>
      </c>
      <c r="G50" s="121">
        <f>'[8]设备评估计算表'!F62</f>
        <v>1</v>
      </c>
      <c r="H50" s="122">
        <v>41973</v>
      </c>
      <c r="I50" s="122">
        <v>41973</v>
      </c>
      <c r="J50" s="123">
        <v>152</v>
      </c>
      <c r="K50" s="123">
        <v>0</v>
      </c>
      <c r="L50" s="123">
        <f>'[8]设备评估计算表'!U62</f>
        <v>152</v>
      </c>
      <c r="M50" s="124"/>
      <c r="N50" s="126">
        <f>'[8]设备评估计算表'!AE62</f>
        <v>24</v>
      </c>
      <c r="O50" s="116"/>
    </row>
    <row r="51" spans="1:15" s="127" customFormat="1" ht="19.5" customHeight="1">
      <c r="A51" s="116">
        <v>46</v>
      </c>
      <c r="B51" s="116"/>
      <c r="C51" s="118" t="s">
        <v>122</v>
      </c>
      <c r="D51" s="118" t="str">
        <f>'[8]设备评估计算表'!C63</f>
        <v> </v>
      </c>
      <c r="E51" s="119"/>
      <c r="F51" s="120" t="s">
        <v>89</v>
      </c>
      <c r="G51" s="121">
        <f>'[8]设备评估计算表'!F63</f>
        <v>1</v>
      </c>
      <c r="H51" s="122">
        <v>41973</v>
      </c>
      <c r="I51" s="122">
        <v>41973</v>
      </c>
      <c r="J51" s="123">
        <v>200</v>
      </c>
      <c r="K51" s="123">
        <v>0</v>
      </c>
      <c r="L51" s="123">
        <f>'[8]设备评估计算表'!U63</f>
        <v>200</v>
      </c>
      <c r="M51" s="124"/>
      <c r="N51" s="126">
        <f>'[8]设备评估计算表'!AE63</f>
        <v>32</v>
      </c>
      <c r="O51" s="116"/>
    </row>
    <row r="52" spans="1:15" s="127" customFormat="1" ht="19.5" customHeight="1">
      <c r="A52" s="116">
        <v>47</v>
      </c>
      <c r="B52" s="116"/>
      <c r="C52" s="118" t="s">
        <v>123</v>
      </c>
      <c r="D52" s="118" t="str">
        <f>'[8]设备评估计算表'!C64</f>
        <v>台面、镜子、洗手盆</v>
      </c>
      <c r="E52" s="119"/>
      <c r="F52" s="120" t="s">
        <v>89</v>
      </c>
      <c r="G52" s="121">
        <f>'[8]设备评估计算表'!F64</f>
        <v>1</v>
      </c>
      <c r="H52" s="122">
        <v>42004</v>
      </c>
      <c r="I52" s="122">
        <v>42004</v>
      </c>
      <c r="J52" s="123">
        <v>1200</v>
      </c>
      <c r="K52" s="123">
        <v>0</v>
      </c>
      <c r="L52" s="123">
        <f>'[8]设备评估计算表'!U64</f>
        <v>1200</v>
      </c>
      <c r="M52" s="124"/>
      <c r="N52" s="126">
        <f>'[8]设备评估计算表'!AE64</f>
        <v>192</v>
      </c>
      <c r="O52" s="116"/>
    </row>
    <row r="53" spans="1:15" s="127" customFormat="1" ht="19.5" customHeight="1">
      <c r="A53" s="116">
        <v>48</v>
      </c>
      <c r="B53" s="116"/>
      <c r="C53" s="118" t="s">
        <v>124</v>
      </c>
      <c r="D53" s="118" t="str">
        <f>'[8]设备评估计算表'!C65</f>
        <v> </v>
      </c>
      <c r="E53" s="119"/>
      <c r="F53" s="120" t="s">
        <v>89</v>
      </c>
      <c r="G53" s="121">
        <f>'[8]设备评估计算表'!F65</f>
        <v>1</v>
      </c>
      <c r="H53" s="122">
        <v>41994</v>
      </c>
      <c r="I53" s="122">
        <v>41994</v>
      </c>
      <c r="J53" s="123">
        <v>220</v>
      </c>
      <c r="K53" s="123">
        <v>0</v>
      </c>
      <c r="L53" s="123">
        <f>'[8]设备评估计算表'!U65</f>
        <v>220</v>
      </c>
      <c r="M53" s="124"/>
      <c r="N53" s="126">
        <f>'[8]设备评估计算表'!AE65</f>
        <v>31</v>
      </c>
      <c r="O53" s="116"/>
    </row>
    <row r="54" spans="1:15" s="127" customFormat="1" ht="19.5" customHeight="1">
      <c r="A54" s="116">
        <v>49</v>
      </c>
      <c r="B54" s="116"/>
      <c r="C54" s="118" t="s">
        <v>125</v>
      </c>
      <c r="D54" s="118" t="str">
        <f>'[8]设备评估计算表'!C66</f>
        <v>沁园</v>
      </c>
      <c r="E54" s="119"/>
      <c r="F54" s="120" t="s">
        <v>89</v>
      </c>
      <c r="G54" s="121">
        <f>'[8]设备评估计算表'!F66</f>
        <v>1</v>
      </c>
      <c r="H54" s="122">
        <v>41444</v>
      </c>
      <c r="I54" s="122">
        <v>41444</v>
      </c>
      <c r="J54" s="123">
        <v>75</v>
      </c>
      <c r="K54" s="123">
        <v>0</v>
      </c>
      <c r="L54" s="123">
        <f>'[8]设备评估计算表'!U66</f>
        <v>75</v>
      </c>
      <c r="M54" s="124"/>
      <c r="N54" s="126">
        <f>'[8]设备评估计算表'!AE66</f>
        <v>8</v>
      </c>
      <c r="O54" s="116"/>
    </row>
    <row r="55" spans="1:15" s="127" customFormat="1" ht="19.5" customHeight="1">
      <c r="A55" s="116">
        <v>50</v>
      </c>
      <c r="B55" s="116"/>
      <c r="C55" s="118" t="s">
        <v>126</v>
      </c>
      <c r="D55" s="118" t="str">
        <f>'[8]设备评估计算表'!C67</f>
        <v>海信LED32K01</v>
      </c>
      <c r="E55" s="119"/>
      <c r="F55" s="120" t="s">
        <v>89</v>
      </c>
      <c r="G55" s="121">
        <f>'[8]设备评估计算表'!F67</f>
        <v>1</v>
      </c>
      <c r="H55" s="122">
        <v>41973</v>
      </c>
      <c r="I55" s="122">
        <v>41973</v>
      </c>
      <c r="J55" s="123">
        <v>5950</v>
      </c>
      <c r="K55" s="123">
        <v>0</v>
      </c>
      <c r="L55" s="123">
        <f>'[8]设备评估计算表'!U67</f>
        <v>5950</v>
      </c>
      <c r="M55" s="124"/>
      <c r="N55" s="126">
        <f>'[8]设备评估计算表'!AE67</f>
        <v>952</v>
      </c>
      <c r="O55" s="116"/>
    </row>
    <row r="56" spans="1:15" s="127" customFormat="1" ht="19.5" customHeight="1">
      <c r="A56" s="116">
        <v>51</v>
      </c>
      <c r="B56" s="116"/>
      <c r="C56" s="118" t="s">
        <v>127</v>
      </c>
      <c r="D56" s="118" t="str">
        <f>'[8]设备评估计算表'!C68</f>
        <v>1.4*0.7*0.76M</v>
      </c>
      <c r="E56" s="119"/>
      <c r="F56" s="120" t="s">
        <v>89</v>
      </c>
      <c r="G56" s="121">
        <f>'[8]设备评估计算表'!F68</f>
        <v>1</v>
      </c>
      <c r="H56" s="122">
        <v>41444</v>
      </c>
      <c r="I56" s="122">
        <v>41444</v>
      </c>
      <c r="J56" s="123">
        <v>180</v>
      </c>
      <c r="K56" s="123">
        <v>0</v>
      </c>
      <c r="L56" s="123">
        <f>'[8]设备评估计算表'!U68</f>
        <v>180</v>
      </c>
      <c r="M56" s="124"/>
      <c r="N56" s="126">
        <f>'[8]设备评估计算表'!AE68</f>
        <v>16</v>
      </c>
      <c r="O56" s="116"/>
    </row>
    <row r="57" spans="1:15" s="127" customFormat="1" ht="19.5" customHeight="1">
      <c r="A57" s="116">
        <v>52</v>
      </c>
      <c r="B57" s="116"/>
      <c r="C57" s="118" t="s">
        <v>111</v>
      </c>
      <c r="D57" s="118" t="str">
        <f>'[8]设备评估计算表'!C69</f>
        <v> </v>
      </c>
      <c r="E57" s="119"/>
      <c r="F57" s="120" t="s">
        <v>89</v>
      </c>
      <c r="G57" s="121">
        <f>'[8]设备评估计算表'!F69</f>
        <v>1</v>
      </c>
      <c r="H57" s="122">
        <v>41444</v>
      </c>
      <c r="I57" s="122">
        <v>41444</v>
      </c>
      <c r="J57" s="123">
        <v>60</v>
      </c>
      <c r="K57" s="123">
        <v>0</v>
      </c>
      <c r="L57" s="123">
        <f>'[8]设备评估计算表'!U69</f>
        <v>60</v>
      </c>
      <c r="M57" s="124"/>
      <c r="N57" s="126">
        <f>'[8]设备评估计算表'!AE69</f>
        <v>5</v>
      </c>
      <c r="O57" s="116"/>
    </row>
    <row r="58" spans="1:15" s="127" customFormat="1" ht="19.5" customHeight="1">
      <c r="A58" s="116">
        <v>53</v>
      </c>
      <c r="B58" s="116"/>
      <c r="C58" s="118" t="s">
        <v>128</v>
      </c>
      <c r="D58" s="118" t="str">
        <f>'[8]设备评估计算表'!C70</f>
        <v>1.8*1.2m</v>
      </c>
      <c r="E58" s="119"/>
      <c r="F58" s="120" t="s">
        <v>89</v>
      </c>
      <c r="G58" s="121">
        <f>'[8]设备评估计算表'!F70</f>
        <v>1</v>
      </c>
      <c r="H58" s="122">
        <v>41973</v>
      </c>
      <c r="I58" s="122">
        <v>41973</v>
      </c>
      <c r="J58" s="123">
        <v>7500</v>
      </c>
      <c r="K58" s="123">
        <v>0</v>
      </c>
      <c r="L58" s="123">
        <f>'[8]设备评估计算表'!U70</f>
        <v>7500</v>
      </c>
      <c r="M58" s="124"/>
      <c r="N58" s="126">
        <f>'[8]设备评估计算表'!AE70</f>
        <v>1050</v>
      </c>
      <c r="O58" s="116"/>
    </row>
    <row r="59" spans="1:15" s="127" customFormat="1" ht="19.5" customHeight="1">
      <c r="A59" s="116">
        <v>54</v>
      </c>
      <c r="B59" s="116"/>
      <c r="C59" s="118" t="s">
        <v>119</v>
      </c>
      <c r="D59" s="118" t="str">
        <f>'[8]设备评估计算表'!C71</f>
        <v>1.2*0.7*0.76M</v>
      </c>
      <c r="E59" s="119"/>
      <c r="F59" s="120" t="s">
        <v>89</v>
      </c>
      <c r="G59" s="121">
        <f>'[8]设备评估计算表'!F71</f>
        <v>1</v>
      </c>
      <c r="H59" s="122">
        <v>41444</v>
      </c>
      <c r="I59" s="122">
        <v>41444</v>
      </c>
      <c r="J59" s="123">
        <v>230</v>
      </c>
      <c r="K59" s="123">
        <v>0</v>
      </c>
      <c r="L59" s="123">
        <f>'[8]设备评估计算表'!U71</f>
        <v>230</v>
      </c>
      <c r="M59" s="124"/>
      <c r="N59" s="126">
        <f>'[8]设备评估计算表'!AE71</f>
        <v>21</v>
      </c>
      <c r="O59" s="116"/>
    </row>
    <row r="60" spans="1:15" s="127" customFormat="1" ht="19.5" customHeight="1">
      <c r="A60" s="116">
        <v>55</v>
      </c>
      <c r="B60" s="116"/>
      <c r="C60" s="118" t="s">
        <v>111</v>
      </c>
      <c r="D60" s="118" t="str">
        <f>'[8]设备评估计算表'!C72</f>
        <v> </v>
      </c>
      <c r="E60" s="119"/>
      <c r="F60" s="120" t="s">
        <v>89</v>
      </c>
      <c r="G60" s="121">
        <f>'[8]设备评估计算表'!F72</f>
        <v>1</v>
      </c>
      <c r="H60" s="122">
        <v>41444</v>
      </c>
      <c r="I60" s="122">
        <v>41444</v>
      </c>
      <c r="J60" s="123">
        <v>60</v>
      </c>
      <c r="K60" s="123">
        <v>0</v>
      </c>
      <c r="L60" s="123">
        <f>'[8]设备评估计算表'!U72</f>
        <v>60</v>
      </c>
      <c r="M60" s="124"/>
      <c r="N60" s="126">
        <f>'[8]设备评估计算表'!AE72</f>
        <v>5</v>
      </c>
      <c r="O60" s="116"/>
    </row>
    <row r="61" spans="1:15" s="127" customFormat="1" ht="19.5" customHeight="1">
      <c r="A61" s="116">
        <v>56</v>
      </c>
      <c r="B61" s="116"/>
      <c r="C61" s="118" t="s">
        <v>119</v>
      </c>
      <c r="D61" s="118" t="str">
        <f>'[8]设备评估计算表'!C73</f>
        <v>1.2*0.7*0.76M</v>
      </c>
      <c r="E61" s="119"/>
      <c r="F61" s="120" t="s">
        <v>89</v>
      </c>
      <c r="G61" s="121">
        <f>'[8]设备评估计算表'!F73</f>
        <v>1</v>
      </c>
      <c r="H61" s="122">
        <v>41444</v>
      </c>
      <c r="I61" s="122">
        <v>41444</v>
      </c>
      <c r="J61" s="123">
        <v>230</v>
      </c>
      <c r="K61" s="123">
        <v>0</v>
      </c>
      <c r="L61" s="123">
        <f>'[8]设备评估计算表'!U73</f>
        <v>230</v>
      </c>
      <c r="M61" s="124"/>
      <c r="N61" s="126">
        <f>'[8]设备评估计算表'!AE73</f>
        <v>21</v>
      </c>
      <c r="O61" s="116"/>
    </row>
    <row r="62" spans="1:15" s="127" customFormat="1" ht="19.5" customHeight="1">
      <c r="A62" s="116">
        <v>57</v>
      </c>
      <c r="B62" s="116"/>
      <c r="C62" s="118" t="s">
        <v>129</v>
      </c>
      <c r="D62" s="118" t="str">
        <f>'[8]设备评估计算表'!C74</f>
        <v>XL-21</v>
      </c>
      <c r="E62" s="119"/>
      <c r="F62" s="120" t="s">
        <v>89</v>
      </c>
      <c r="G62" s="121">
        <f>'[8]设备评估计算表'!F74</f>
        <v>1</v>
      </c>
      <c r="H62" s="122">
        <v>41973</v>
      </c>
      <c r="I62" s="122">
        <v>41973</v>
      </c>
      <c r="J62" s="123">
        <v>2000</v>
      </c>
      <c r="K62" s="123">
        <v>0</v>
      </c>
      <c r="L62" s="123">
        <f>'[8]设备评估计算表'!U74</f>
        <v>2000</v>
      </c>
      <c r="M62" s="124"/>
      <c r="N62" s="126">
        <f>'[8]设备评估计算表'!AE74</f>
        <v>760</v>
      </c>
      <c r="O62" s="116"/>
    </row>
    <row r="63" spans="1:15" s="127" customFormat="1" ht="19.5" customHeight="1">
      <c r="A63" s="116">
        <v>58</v>
      </c>
      <c r="B63" s="116"/>
      <c r="C63" s="118" t="s">
        <v>130</v>
      </c>
      <c r="D63" s="118" t="str">
        <f>'[8]设备评估计算表'!C75</f>
        <v> </v>
      </c>
      <c r="E63" s="119"/>
      <c r="F63" s="120" t="s">
        <v>89</v>
      </c>
      <c r="G63" s="121">
        <f>'[8]设备评估计算表'!F75</f>
        <v>1</v>
      </c>
      <c r="H63" s="122">
        <v>41444</v>
      </c>
      <c r="I63" s="122">
        <v>41444</v>
      </c>
      <c r="J63" s="123">
        <v>300</v>
      </c>
      <c r="K63" s="123">
        <v>0</v>
      </c>
      <c r="L63" s="123">
        <f>'[8]设备评估计算表'!U75</f>
        <v>300</v>
      </c>
      <c r="M63" s="124"/>
      <c r="N63" s="126">
        <f>'[8]设备评估计算表'!AE75</f>
        <v>33</v>
      </c>
      <c r="O63" s="116"/>
    </row>
    <row r="64" spans="1:15" s="127" customFormat="1" ht="19.5" customHeight="1">
      <c r="A64" s="116">
        <v>59</v>
      </c>
      <c r="B64" s="116"/>
      <c r="C64" s="118" t="s">
        <v>131</v>
      </c>
      <c r="D64" s="118" t="str">
        <f>'[8]设备评估计算表'!C76</f>
        <v> </v>
      </c>
      <c r="E64" s="119"/>
      <c r="F64" s="120" t="s">
        <v>89</v>
      </c>
      <c r="G64" s="121">
        <f>'[8]设备评估计算表'!F76</f>
        <v>1</v>
      </c>
      <c r="H64" s="122">
        <v>41444</v>
      </c>
      <c r="I64" s="122">
        <v>41444</v>
      </c>
      <c r="J64" s="123">
        <v>500</v>
      </c>
      <c r="K64" s="123">
        <v>0</v>
      </c>
      <c r="L64" s="123">
        <f>'[8]设备评估计算表'!U76</f>
        <v>500</v>
      </c>
      <c r="M64" s="124"/>
      <c r="N64" s="126">
        <f>'[8]设备评估计算表'!AE76</f>
        <v>125</v>
      </c>
      <c r="O64" s="116"/>
    </row>
    <row r="65" spans="1:15" s="127" customFormat="1" ht="19.5" customHeight="1">
      <c r="A65" s="116">
        <v>60</v>
      </c>
      <c r="B65" s="116"/>
      <c r="C65" s="118" t="s">
        <v>132</v>
      </c>
      <c r="D65" s="118" t="str">
        <f>'[8]设备评估计算表'!C77</f>
        <v>爱默生</v>
      </c>
      <c r="E65" s="119"/>
      <c r="F65" s="120" t="s">
        <v>89</v>
      </c>
      <c r="G65" s="121">
        <f>'[8]设备评估计算表'!F77</f>
        <v>1</v>
      </c>
      <c r="H65" s="122">
        <v>41973</v>
      </c>
      <c r="I65" s="122">
        <v>41973</v>
      </c>
      <c r="J65" s="123">
        <v>5800</v>
      </c>
      <c r="K65" s="123">
        <v>0</v>
      </c>
      <c r="L65" s="123">
        <f>'[8]设备评估计算表'!U77</f>
        <v>5800</v>
      </c>
      <c r="M65" s="124"/>
      <c r="N65" s="126">
        <f>'[8]设备评估计算表'!AE77</f>
        <v>1044</v>
      </c>
      <c r="O65" s="116"/>
    </row>
    <row r="66" spans="1:15" s="127" customFormat="1" ht="19.5" customHeight="1">
      <c r="A66" s="116">
        <v>61</v>
      </c>
      <c r="B66" s="116"/>
      <c r="C66" s="118" t="s">
        <v>133</v>
      </c>
      <c r="D66" s="118" t="str">
        <f>'[8]设备评估计算表'!C78</f>
        <v>带4椅子</v>
      </c>
      <c r="E66" s="119"/>
      <c r="F66" s="120" t="s">
        <v>89</v>
      </c>
      <c r="G66" s="121">
        <f>'[8]设备评估计算表'!F78</f>
        <v>1</v>
      </c>
      <c r="H66" s="122">
        <v>41444</v>
      </c>
      <c r="I66" s="122">
        <v>41444</v>
      </c>
      <c r="J66" s="123">
        <v>160</v>
      </c>
      <c r="K66" s="123">
        <v>0</v>
      </c>
      <c r="L66" s="123">
        <f>'[8]设备评估计算表'!U78</f>
        <v>160</v>
      </c>
      <c r="M66" s="124"/>
      <c r="N66" s="126">
        <f>'[8]设备评估计算表'!AE78</f>
        <v>14</v>
      </c>
      <c r="O66" s="116"/>
    </row>
    <row r="67" spans="1:15" s="127" customFormat="1" ht="19.5" customHeight="1">
      <c r="A67" s="116">
        <v>62</v>
      </c>
      <c r="B67" s="116"/>
      <c r="C67" s="118" t="s">
        <v>134</v>
      </c>
      <c r="D67" s="118" t="str">
        <f>'[8]设备评估计算表'!C79</f>
        <v>多星</v>
      </c>
      <c r="E67" s="119"/>
      <c r="F67" s="120" t="s">
        <v>89</v>
      </c>
      <c r="G67" s="121">
        <f>'[8]设备评估计算表'!F79</f>
        <v>1</v>
      </c>
      <c r="H67" s="122">
        <v>41444</v>
      </c>
      <c r="I67" s="122">
        <v>41444</v>
      </c>
      <c r="J67" s="123">
        <v>60</v>
      </c>
      <c r="K67" s="123">
        <v>0</v>
      </c>
      <c r="L67" s="123">
        <f>'[8]设备评估计算表'!U79</f>
        <v>60</v>
      </c>
      <c r="M67" s="124"/>
      <c r="N67" s="126">
        <f>'[8]设备评估计算表'!AE79</f>
        <v>5</v>
      </c>
      <c r="O67" s="116"/>
    </row>
    <row r="68" spans="1:15" s="127" customFormat="1" ht="19.5" customHeight="1">
      <c r="A68" s="116">
        <v>63</v>
      </c>
      <c r="B68" s="116"/>
      <c r="C68" s="118" t="s">
        <v>135</v>
      </c>
      <c r="D68" s="118" t="str">
        <f>'[8]设备评估计算表'!C80</f>
        <v> </v>
      </c>
      <c r="E68" s="119"/>
      <c r="F68" s="120" t="s">
        <v>89</v>
      </c>
      <c r="G68" s="121">
        <f>'[8]设备评估计算表'!F80</f>
        <v>1</v>
      </c>
      <c r="H68" s="122">
        <v>42216</v>
      </c>
      <c r="I68" s="122">
        <v>42216</v>
      </c>
      <c r="J68" s="123">
        <v>100</v>
      </c>
      <c r="K68" s="123">
        <v>0</v>
      </c>
      <c r="L68" s="123">
        <f>'[8]设备评估计算表'!U80</f>
        <v>100</v>
      </c>
      <c r="M68" s="124"/>
      <c r="N68" s="126">
        <f>'[8]设备评估计算表'!AE80</f>
        <v>18</v>
      </c>
      <c r="O68" s="116"/>
    </row>
    <row r="69" spans="1:15" s="127" customFormat="1" ht="19.5" customHeight="1">
      <c r="A69" s="116">
        <v>64</v>
      </c>
      <c r="B69" s="116"/>
      <c r="C69" s="118" t="s">
        <v>130</v>
      </c>
      <c r="D69" s="118" t="str">
        <f>'[8]设备评估计算表'!C81</f>
        <v> </v>
      </c>
      <c r="E69" s="119"/>
      <c r="F69" s="120" t="s">
        <v>89</v>
      </c>
      <c r="G69" s="121">
        <f>'[8]设备评估计算表'!F81</f>
        <v>1</v>
      </c>
      <c r="H69" s="122">
        <v>41444</v>
      </c>
      <c r="I69" s="122">
        <v>41444</v>
      </c>
      <c r="J69" s="123">
        <v>300</v>
      </c>
      <c r="K69" s="123">
        <v>0</v>
      </c>
      <c r="L69" s="123">
        <f>'[8]设备评估计算表'!U81</f>
        <v>300</v>
      </c>
      <c r="M69" s="124"/>
      <c r="N69" s="126">
        <f>'[8]设备评估计算表'!AE81</f>
        <v>33</v>
      </c>
      <c r="O69" s="116"/>
    </row>
    <row r="70" spans="1:15" s="127" customFormat="1" ht="19.5" customHeight="1">
      <c r="A70" s="116">
        <v>65</v>
      </c>
      <c r="B70" s="116"/>
      <c r="C70" s="118" t="s">
        <v>136</v>
      </c>
      <c r="D70" s="118" t="str">
        <f>'[8]设备评估计算表'!C82</f>
        <v>成龙</v>
      </c>
      <c r="E70" s="119"/>
      <c r="F70" s="120" t="s">
        <v>89</v>
      </c>
      <c r="G70" s="121">
        <f>'[8]设备评估计算表'!F82</f>
        <v>1</v>
      </c>
      <c r="H70" s="122">
        <v>41994</v>
      </c>
      <c r="I70" s="122">
        <v>41994</v>
      </c>
      <c r="J70" s="123">
        <v>400</v>
      </c>
      <c r="K70" s="123">
        <v>0</v>
      </c>
      <c r="L70" s="123">
        <f>'[8]设备评估计算表'!U82</f>
        <v>400</v>
      </c>
      <c r="M70" s="124"/>
      <c r="N70" s="126">
        <f>'[8]设备评估计算表'!AE82</f>
        <v>56</v>
      </c>
      <c r="O70" s="116"/>
    </row>
    <row r="71" spans="1:15" s="127" customFormat="1" ht="19.5" customHeight="1">
      <c r="A71" s="116">
        <v>66</v>
      </c>
      <c r="B71" s="116"/>
      <c r="C71" s="118" t="s">
        <v>137</v>
      </c>
      <c r="D71" s="118" t="str">
        <f>'[8]设备评估计算表'!C83</f>
        <v>H336</v>
      </c>
      <c r="E71" s="119"/>
      <c r="F71" s="120" t="s">
        <v>89</v>
      </c>
      <c r="G71" s="121">
        <f>'[8]设备评估计算表'!F83</f>
        <v>1</v>
      </c>
      <c r="H71" s="122">
        <v>41444</v>
      </c>
      <c r="I71" s="122">
        <v>41444</v>
      </c>
      <c r="J71" s="123">
        <v>670</v>
      </c>
      <c r="K71" s="123">
        <v>0</v>
      </c>
      <c r="L71" s="123">
        <f>'[8]设备评估计算表'!U83</f>
        <v>670</v>
      </c>
      <c r="M71" s="124"/>
      <c r="N71" s="126">
        <f>'[8]设备评估计算表'!AE83</f>
        <v>221</v>
      </c>
      <c r="O71" s="116"/>
    </row>
    <row r="72" spans="1:15" s="127" customFormat="1" ht="19.5" customHeight="1">
      <c r="A72" s="116">
        <v>67</v>
      </c>
      <c r="B72" s="116"/>
      <c r="C72" s="118" t="s">
        <v>138</v>
      </c>
      <c r="D72" s="118" t="str">
        <f>'[8]设备评估计算表'!C84</f>
        <v> </v>
      </c>
      <c r="E72" s="119"/>
      <c r="F72" s="120" t="s">
        <v>89</v>
      </c>
      <c r="G72" s="121">
        <f>'[8]设备评估计算表'!F84</f>
        <v>1</v>
      </c>
      <c r="H72" s="122">
        <v>42216</v>
      </c>
      <c r="I72" s="122">
        <v>42216</v>
      </c>
      <c r="J72" s="123">
        <v>120</v>
      </c>
      <c r="K72" s="123">
        <v>0</v>
      </c>
      <c r="L72" s="123">
        <f>'[8]设备评估计算表'!U84</f>
        <v>120</v>
      </c>
      <c r="M72" s="124"/>
      <c r="N72" s="126">
        <f>'[8]设备评估计算表'!AE84</f>
        <v>22</v>
      </c>
      <c r="O72" s="116"/>
    </row>
    <row r="73" spans="1:15" s="127" customFormat="1" ht="19.5" customHeight="1">
      <c r="A73" s="116">
        <v>68</v>
      </c>
      <c r="B73" s="116"/>
      <c r="C73" s="118" t="s">
        <v>139</v>
      </c>
      <c r="D73" s="118" t="str">
        <f>'[8]设备评估计算表'!C85</f>
        <v> </v>
      </c>
      <c r="E73" s="119"/>
      <c r="F73" s="120" t="s">
        <v>89</v>
      </c>
      <c r="G73" s="121">
        <f>'[8]设备评估计算表'!F85</f>
        <v>1</v>
      </c>
      <c r="H73" s="122">
        <v>41444</v>
      </c>
      <c r="I73" s="122">
        <v>41444</v>
      </c>
      <c r="J73" s="123">
        <v>40</v>
      </c>
      <c r="K73" s="123">
        <v>0</v>
      </c>
      <c r="L73" s="123">
        <f>'[8]设备评估计算表'!U85</f>
        <v>40</v>
      </c>
      <c r="M73" s="124"/>
      <c r="N73" s="126">
        <f>'[8]设备评估计算表'!AE85</f>
        <v>4</v>
      </c>
      <c r="O73" s="116"/>
    </row>
    <row r="74" spans="1:15" s="127" customFormat="1" ht="19.5" customHeight="1">
      <c r="A74" s="116">
        <v>69</v>
      </c>
      <c r="B74" s="116"/>
      <c r="C74" s="118" t="s">
        <v>140</v>
      </c>
      <c r="D74" s="118" t="str">
        <f>'[8]设备评估计算表'!C86</f>
        <v>中控U260</v>
      </c>
      <c r="E74" s="119"/>
      <c r="F74" s="120" t="s">
        <v>89</v>
      </c>
      <c r="G74" s="121">
        <f>'[8]设备评估计算表'!F86</f>
        <v>1</v>
      </c>
      <c r="H74" s="122">
        <v>41973</v>
      </c>
      <c r="I74" s="122">
        <v>41973</v>
      </c>
      <c r="J74" s="123">
        <v>1000</v>
      </c>
      <c r="K74" s="123">
        <v>0</v>
      </c>
      <c r="L74" s="123">
        <f>'[8]设备评估计算表'!U86</f>
        <v>1000</v>
      </c>
      <c r="M74" s="124"/>
      <c r="N74" s="126">
        <f>'[8]设备评估计算表'!AE86</f>
        <v>140</v>
      </c>
      <c r="O74" s="116"/>
    </row>
    <row r="75" spans="1:15" s="127" customFormat="1" ht="19.5" customHeight="1">
      <c r="A75" s="116">
        <v>70</v>
      </c>
      <c r="B75" s="116"/>
      <c r="C75" s="118" t="s">
        <v>141</v>
      </c>
      <c r="D75" s="118" t="str">
        <f>'[8]设备评估计算表'!C87</f>
        <v> </v>
      </c>
      <c r="E75" s="119"/>
      <c r="F75" s="120" t="s">
        <v>89</v>
      </c>
      <c r="G75" s="121">
        <f>'[8]设备评估计算表'!F87</f>
        <v>1</v>
      </c>
      <c r="H75" s="122">
        <v>41444</v>
      </c>
      <c r="I75" s="122">
        <v>41444</v>
      </c>
      <c r="J75" s="123">
        <v>4500</v>
      </c>
      <c r="K75" s="123">
        <v>0</v>
      </c>
      <c r="L75" s="123">
        <f>'[8]设备评估计算表'!U87</f>
        <v>4500</v>
      </c>
      <c r="M75" s="124"/>
      <c r="N75" s="126">
        <f>'[8]设备评估计算表'!AE87</f>
        <v>1125</v>
      </c>
      <c r="O75" s="116"/>
    </row>
    <row r="76" spans="1:15" s="127" customFormat="1" ht="19.5" customHeight="1">
      <c r="A76" s="116">
        <v>71</v>
      </c>
      <c r="B76" s="116"/>
      <c r="C76" s="118" t="s">
        <v>107</v>
      </c>
      <c r="D76" s="118" t="str">
        <f>'[8]设备评估计算表'!C88</f>
        <v>美的</v>
      </c>
      <c r="E76" s="119"/>
      <c r="F76" s="120" t="s">
        <v>89</v>
      </c>
      <c r="G76" s="121">
        <f>'[8]设备评估计算表'!F88</f>
        <v>1</v>
      </c>
      <c r="H76" s="122">
        <v>41819</v>
      </c>
      <c r="I76" s="122">
        <v>41819</v>
      </c>
      <c r="J76" s="123">
        <v>138</v>
      </c>
      <c r="K76" s="123">
        <v>0</v>
      </c>
      <c r="L76" s="123">
        <f>'[8]设备评估计算表'!U88</f>
        <v>138</v>
      </c>
      <c r="M76" s="124"/>
      <c r="N76" s="126">
        <f>'[8]设备评估计算表'!AE88</f>
        <v>28</v>
      </c>
      <c r="O76" s="116"/>
    </row>
    <row r="77" spans="1:15" s="127" customFormat="1" ht="19.5" customHeight="1">
      <c r="A77" s="116">
        <v>72</v>
      </c>
      <c r="B77" s="116"/>
      <c r="C77" s="118" t="s">
        <v>142</v>
      </c>
      <c r="D77" s="118" t="str">
        <f>'[8]设备评估计算表'!C89</f>
        <v>GZY-B</v>
      </c>
      <c r="E77" s="119"/>
      <c r="F77" s="120" t="s">
        <v>89</v>
      </c>
      <c r="G77" s="121">
        <f>'[8]设备评估计算表'!F89</f>
        <v>1</v>
      </c>
      <c r="H77" s="122">
        <v>41444</v>
      </c>
      <c r="I77" s="122">
        <v>41444</v>
      </c>
      <c r="J77" s="123">
        <v>200</v>
      </c>
      <c r="K77" s="123">
        <v>0</v>
      </c>
      <c r="L77" s="123">
        <f>'[8]设备评估计算表'!U89</f>
        <v>200</v>
      </c>
      <c r="M77" s="124"/>
      <c r="N77" s="126">
        <f>'[8]设备评估计算表'!AE89</f>
        <v>34</v>
      </c>
      <c r="O77" s="116"/>
    </row>
    <row r="78" spans="1:15" s="127" customFormat="1" ht="19.5" customHeight="1">
      <c r="A78" s="116">
        <v>73</v>
      </c>
      <c r="B78" s="116"/>
      <c r="C78" s="118" t="s">
        <v>91</v>
      </c>
      <c r="D78" s="118" t="str">
        <f>'[8]设备评估计算表'!C90</f>
        <v>海尔</v>
      </c>
      <c r="E78" s="119"/>
      <c r="F78" s="120" t="s">
        <v>89</v>
      </c>
      <c r="G78" s="121">
        <f>'[8]设备评估计算表'!F90</f>
        <v>1</v>
      </c>
      <c r="H78" s="122">
        <v>41973</v>
      </c>
      <c r="I78" s="122">
        <v>41973</v>
      </c>
      <c r="J78" s="123">
        <v>4320</v>
      </c>
      <c r="K78" s="123">
        <v>0</v>
      </c>
      <c r="L78" s="123">
        <f>'[8]设备评估计算表'!U90</f>
        <v>4320</v>
      </c>
      <c r="M78" s="124"/>
      <c r="N78" s="126">
        <f>'[8]设备评估计算表'!AE90</f>
        <v>1987</v>
      </c>
      <c r="O78" s="116"/>
    </row>
    <row r="79" spans="1:15" s="127" customFormat="1" ht="19.5" customHeight="1">
      <c r="A79" s="116">
        <v>74</v>
      </c>
      <c r="B79" s="116"/>
      <c r="C79" s="118" t="s">
        <v>90</v>
      </c>
      <c r="D79" s="118" t="str">
        <f>'[8]设备评估计算表'!C91</f>
        <v>五合一</v>
      </c>
      <c r="E79" s="119"/>
      <c r="F79" s="120" t="s">
        <v>89</v>
      </c>
      <c r="G79" s="121">
        <f>'[8]设备评估计算表'!F91</f>
        <v>1</v>
      </c>
      <c r="H79" s="122">
        <v>41819</v>
      </c>
      <c r="I79" s="122">
        <v>41819</v>
      </c>
      <c r="J79" s="123">
        <v>225</v>
      </c>
      <c r="K79" s="123">
        <v>0</v>
      </c>
      <c r="L79" s="123">
        <f>'[8]设备评估计算表'!U91</f>
        <v>225</v>
      </c>
      <c r="M79" s="124"/>
      <c r="N79" s="126">
        <f>'[8]设备评估计算表'!AE91</f>
        <v>32</v>
      </c>
      <c r="O79" s="116"/>
    </row>
    <row r="80" spans="1:15" s="127" customFormat="1" ht="19.5" customHeight="1">
      <c r="A80" s="116">
        <v>75</v>
      </c>
      <c r="B80" s="116"/>
      <c r="C80" s="118" t="s">
        <v>143</v>
      </c>
      <c r="D80" s="118" t="str">
        <f>'[8]设备评估计算表'!C92</f>
        <v>BCD-205TB  ZMD</v>
      </c>
      <c r="E80" s="119"/>
      <c r="F80" s="120" t="s">
        <v>89</v>
      </c>
      <c r="G80" s="121">
        <f>'[8]设备评估计算表'!F92</f>
        <v>1</v>
      </c>
      <c r="H80" s="122">
        <v>41052</v>
      </c>
      <c r="I80" s="122">
        <v>41052</v>
      </c>
      <c r="J80" s="123">
        <v>2050</v>
      </c>
      <c r="K80" s="123">
        <v>0</v>
      </c>
      <c r="L80" s="123">
        <f>'[8]设备评估计算表'!U92</f>
        <v>2050</v>
      </c>
      <c r="M80" s="124"/>
      <c r="N80" s="126">
        <f>'[8]设备评估计算表'!AE92</f>
        <v>759</v>
      </c>
      <c r="O80" s="116"/>
    </row>
    <row r="81" spans="1:15" s="127" customFormat="1" ht="19.5" customHeight="1">
      <c r="A81" s="116">
        <v>76</v>
      </c>
      <c r="B81" s="116"/>
      <c r="C81" s="118" t="s">
        <v>144</v>
      </c>
      <c r="D81" s="118" t="str">
        <f>'[8]设备评估计算表'!C93</f>
        <v>科诺</v>
      </c>
      <c r="E81" s="119"/>
      <c r="F81" s="120" t="s">
        <v>89</v>
      </c>
      <c r="G81" s="121">
        <f>'[8]设备评估计算表'!F93</f>
        <v>1</v>
      </c>
      <c r="H81" s="122">
        <v>41444</v>
      </c>
      <c r="I81" s="122">
        <v>41444</v>
      </c>
      <c r="J81" s="123">
        <v>178</v>
      </c>
      <c r="K81" s="123">
        <v>0</v>
      </c>
      <c r="L81" s="123">
        <f>'[8]设备评估计算表'!U93</f>
        <v>178</v>
      </c>
      <c r="M81" s="124"/>
      <c r="N81" s="126">
        <f>'[8]设备评估计算表'!AE93</f>
        <v>73</v>
      </c>
      <c r="O81" s="116"/>
    </row>
    <row r="82" spans="1:15" s="127" customFormat="1" ht="19.5" customHeight="1">
      <c r="A82" s="116">
        <v>77</v>
      </c>
      <c r="B82" s="116"/>
      <c r="C82" s="118" t="s">
        <v>131</v>
      </c>
      <c r="D82" s="118" t="str">
        <f>'[8]设备评估计算表'!C94</f>
        <v> </v>
      </c>
      <c r="E82" s="119"/>
      <c r="F82" s="120" t="s">
        <v>89</v>
      </c>
      <c r="G82" s="121">
        <f>'[8]设备评估计算表'!F94</f>
        <v>1</v>
      </c>
      <c r="H82" s="122">
        <v>41444</v>
      </c>
      <c r="I82" s="122">
        <v>41444</v>
      </c>
      <c r="J82" s="123">
        <v>500</v>
      </c>
      <c r="K82" s="123">
        <v>0</v>
      </c>
      <c r="L82" s="123">
        <f>'[8]设备评估计算表'!U94</f>
        <v>500</v>
      </c>
      <c r="M82" s="124"/>
      <c r="N82" s="126">
        <f>'[8]设备评估计算表'!AE94</f>
        <v>55</v>
      </c>
      <c r="O82" s="116"/>
    </row>
    <row r="83" spans="1:15" s="127" customFormat="1" ht="19.5" customHeight="1">
      <c r="A83" s="116">
        <v>78</v>
      </c>
      <c r="B83" s="116"/>
      <c r="C83" s="118" t="s">
        <v>145</v>
      </c>
      <c r="D83" s="118" t="str">
        <f>'[8]设备评估计算表'!C95</f>
        <v>美的</v>
      </c>
      <c r="E83" s="119"/>
      <c r="F83" s="120" t="s">
        <v>89</v>
      </c>
      <c r="G83" s="121">
        <f>'[8]设备评估计算表'!F95</f>
        <v>1</v>
      </c>
      <c r="H83" s="122">
        <v>41444</v>
      </c>
      <c r="I83" s="122">
        <v>41444</v>
      </c>
      <c r="J83" s="123">
        <v>95</v>
      </c>
      <c r="K83" s="123">
        <v>0</v>
      </c>
      <c r="L83" s="123">
        <f>'[8]设备评估计算表'!U95</f>
        <v>95</v>
      </c>
      <c r="M83" s="124"/>
      <c r="N83" s="126">
        <f>'[8]设备评估计算表'!AE95</f>
        <v>39</v>
      </c>
      <c r="O83" s="116"/>
    </row>
    <row r="84" spans="1:15" s="127" customFormat="1" ht="19.5" customHeight="1">
      <c r="A84" s="116">
        <v>79</v>
      </c>
      <c r="B84" s="116"/>
      <c r="C84" s="118" t="s">
        <v>146</v>
      </c>
      <c r="D84" s="118" t="str">
        <f>'[8]设备评估计算表'!C96</f>
        <v>0.8*0.4*1.8m</v>
      </c>
      <c r="E84" s="119"/>
      <c r="F84" s="120" t="s">
        <v>89</v>
      </c>
      <c r="G84" s="121">
        <f>'[8]设备评估计算表'!F96</f>
        <v>1</v>
      </c>
      <c r="H84" s="122">
        <v>41819</v>
      </c>
      <c r="I84" s="122">
        <v>41819</v>
      </c>
      <c r="J84" s="123">
        <v>300</v>
      </c>
      <c r="K84" s="123">
        <v>0</v>
      </c>
      <c r="L84" s="123">
        <f>'[8]设备评估计算表'!U96</f>
        <v>300</v>
      </c>
      <c r="M84" s="124"/>
      <c r="N84" s="126">
        <f>'[8]设备评估计算表'!AE96</f>
        <v>42</v>
      </c>
      <c r="O84" s="116"/>
    </row>
    <row r="85" spans="1:15" s="127" customFormat="1" ht="19.5" customHeight="1">
      <c r="A85" s="116">
        <v>80</v>
      </c>
      <c r="B85" s="116"/>
      <c r="C85" s="118" t="s">
        <v>147</v>
      </c>
      <c r="D85" s="118" t="str">
        <f>'[8]设备评估计算表'!C97</f>
        <v>1.85*0.85*0.48</v>
      </c>
      <c r="E85" s="119"/>
      <c r="F85" s="120" t="s">
        <v>89</v>
      </c>
      <c r="G85" s="121">
        <f>'[8]设备评估计算表'!F97</f>
        <v>1</v>
      </c>
      <c r="H85" s="122">
        <v>41994</v>
      </c>
      <c r="I85" s="122">
        <v>41994</v>
      </c>
      <c r="J85" s="123">
        <v>280</v>
      </c>
      <c r="K85" s="123">
        <v>0</v>
      </c>
      <c r="L85" s="123">
        <f>'[8]设备评估计算表'!U97</f>
        <v>280</v>
      </c>
      <c r="M85" s="124"/>
      <c r="N85" s="126">
        <f>'[8]设备评估计算表'!AE97</f>
        <v>45</v>
      </c>
      <c r="O85" s="116"/>
    </row>
    <row r="86" spans="1:15" s="127" customFormat="1" ht="19.5" customHeight="1">
      <c r="A86" s="116">
        <v>81</v>
      </c>
      <c r="B86" s="116"/>
      <c r="C86" s="118" t="s">
        <v>148</v>
      </c>
      <c r="D86" s="118" t="str">
        <f>'[8]设备评估计算表'!C98</f>
        <v>EG720KG5-NS1</v>
      </c>
      <c r="E86" s="119"/>
      <c r="F86" s="120" t="s">
        <v>89</v>
      </c>
      <c r="G86" s="121">
        <f>'[8]设备评估计算表'!F98</f>
        <v>1</v>
      </c>
      <c r="H86" s="122">
        <v>41444</v>
      </c>
      <c r="I86" s="122">
        <v>41444</v>
      </c>
      <c r="J86" s="123">
        <v>320</v>
      </c>
      <c r="K86" s="123">
        <v>0</v>
      </c>
      <c r="L86" s="123">
        <f>'[8]设备评估计算表'!U98</f>
        <v>320</v>
      </c>
      <c r="M86" s="124"/>
      <c r="N86" s="126">
        <f>'[8]设备评估计算表'!AE98</f>
        <v>48</v>
      </c>
      <c r="O86" s="116"/>
    </row>
    <row r="87" spans="1:15" s="127" customFormat="1" ht="19.5" customHeight="1">
      <c r="A87" s="116">
        <v>82</v>
      </c>
      <c r="B87" s="116"/>
      <c r="C87" s="118" t="s">
        <v>149</v>
      </c>
      <c r="D87" s="118" t="str">
        <f>'[8]设备评估计算表'!C99</f>
        <v>永发</v>
      </c>
      <c r="E87" s="119"/>
      <c r="F87" s="120" t="s">
        <v>89</v>
      </c>
      <c r="G87" s="121">
        <f>'[8]设备评估计算表'!F99</f>
        <v>1</v>
      </c>
      <c r="H87" s="122">
        <v>41819</v>
      </c>
      <c r="I87" s="122">
        <v>41819</v>
      </c>
      <c r="J87" s="123">
        <v>1880</v>
      </c>
      <c r="K87" s="123">
        <v>0</v>
      </c>
      <c r="L87" s="123">
        <f>'[8]设备评估计算表'!U99</f>
        <v>1880</v>
      </c>
      <c r="M87" s="124"/>
      <c r="N87" s="126">
        <f>'[8]设备评估计算表'!AE99</f>
        <v>263</v>
      </c>
      <c r="O87" s="116"/>
    </row>
    <row r="88" spans="1:15" s="127" customFormat="1" ht="19.5" customHeight="1">
      <c r="A88" s="116">
        <v>83</v>
      </c>
      <c r="B88" s="116"/>
      <c r="C88" s="118" t="s">
        <v>150</v>
      </c>
      <c r="D88" s="118" t="str">
        <f>'[8]设备评估计算表'!C100</f>
        <v>H3C s3100v2</v>
      </c>
      <c r="E88" s="119"/>
      <c r="F88" s="120" t="s">
        <v>89</v>
      </c>
      <c r="G88" s="121">
        <f>'[8]设备评估计算表'!F100</f>
        <v>1</v>
      </c>
      <c r="H88" s="122">
        <v>41973</v>
      </c>
      <c r="I88" s="122">
        <v>41973</v>
      </c>
      <c r="J88" s="123">
        <v>2350</v>
      </c>
      <c r="K88" s="123">
        <v>0</v>
      </c>
      <c r="L88" s="123">
        <f>'[8]设备评估计算表'!U100</f>
        <v>2350</v>
      </c>
      <c r="M88" s="124"/>
      <c r="N88" s="126">
        <f>'[8]设备评估计算表'!AE100</f>
        <v>423</v>
      </c>
      <c r="O88" s="116"/>
    </row>
    <row r="89" spans="1:15" s="127" customFormat="1" ht="19.5" customHeight="1">
      <c r="A89" s="116">
        <v>84</v>
      </c>
      <c r="B89" s="116"/>
      <c r="C89" s="118" t="s">
        <v>151</v>
      </c>
      <c r="D89" s="118" t="str">
        <f>'[8]设备评估计算表'!C101</f>
        <v>sc-970</v>
      </c>
      <c r="E89" s="119"/>
      <c r="F89" s="120" t="s">
        <v>89</v>
      </c>
      <c r="G89" s="121">
        <f>'[8]设备评估计算表'!F101</f>
        <v>1</v>
      </c>
      <c r="H89" s="122">
        <v>41819</v>
      </c>
      <c r="I89" s="122">
        <v>41819</v>
      </c>
      <c r="J89" s="123">
        <v>9700</v>
      </c>
      <c r="K89" s="123">
        <v>0</v>
      </c>
      <c r="L89" s="123">
        <f>'[8]设备评估计算表'!U101</f>
        <v>9700</v>
      </c>
      <c r="M89" s="124"/>
      <c r="N89" s="126">
        <f>'[8]设备评估计算表'!AE101</f>
        <v>4268</v>
      </c>
      <c r="O89" s="116"/>
    </row>
    <row r="90" spans="1:15" s="127" customFormat="1" ht="19.5" customHeight="1">
      <c r="A90" s="116">
        <v>85</v>
      </c>
      <c r="B90" s="116"/>
      <c r="C90" s="118" t="s">
        <v>152</v>
      </c>
      <c r="D90" s="118" t="str">
        <f>'[8]设备评估计算表'!C102</f>
        <v>1.8*1.2m</v>
      </c>
      <c r="E90" s="119"/>
      <c r="F90" s="120" t="s">
        <v>89</v>
      </c>
      <c r="G90" s="121">
        <f>'[8]设备评估计算表'!F102</f>
        <v>1</v>
      </c>
      <c r="H90" s="122">
        <v>41973</v>
      </c>
      <c r="I90" s="122">
        <v>41973</v>
      </c>
      <c r="J90" s="123">
        <v>6200</v>
      </c>
      <c r="K90" s="123">
        <v>0</v>
      </c>
      <c r="L90" s="123">
        <f>'[8]设备评估计算表'!U102</f>
        <v>6200</v>
      </c>
      <c r="M90" s="124"/>
      <c r="N90" s="126">
        <f>'[8]设备评估计算表'!AE102</f>
        <v>992</v>
      </c>
      <c r="O90" s="116"/>
    </row>
    <row r="91" spans="1:15" s="127" customFormat="1" ht="19.5" customHeight="1">
      <c r="A91" s="116">
        <v>86</v>
      </c>
      <c r="B91" s="116"/>
      <c r="C91" s="118" t="s">
        <v>153</v>
      </c>
      <c r="D91" s="118" t="str">
        <f>'[8]设备评估计算表'!C103</f>
        <v>三层</v>
      </c>
      <c r="E91" s="119"/>
      <c r="F91" s="120" t="s">
        <v>89</v>
      </c>
      <c r="G91" s="121">
        <f>'[8]设备评估计算表'!F103</f>
        <v>1</v>
      </c>
      <c r="H91" s="122">
        <v>41994</v>
      </c>
      <c r="I91" s="122">
        <v>41994</v>
      </c>
      <c r="J91" s="123">
        <v>120</v>
      </c>
      <c r="K91" s="123">
        <v>0</v>
      </c>
      <c r="L91" s="123">
        <f>'[8]设备评估计算表'!U103</f>
        <v>120</v>
      </c>
      <c r="M91" s="124"/>
      <c r="N91" s="126">
        <f>'[8]设备评估计算表'!AE103</f>
        <v>19</v>
      </c>
      <c r="O91" s="116"/>
    </row>
    <row r="92" spans="1:15" s="127" customFormat="1" ht="19.5" customHeight="1">
      <c r="A92" s="116">
        <v>87</v>
      </c>
      <c r="B92" s="116"/>
      <c r="C92" s="118" t="s">
        <v>154</v>
      </c>
      <c r="D92" s="118" t="str">
        <f>'[8]设备评估计算表'!C104</f>
        <v>1.0*1.2</v>
      </c>
      <c r="E92" s="119"/>
      <c r="F92" s="120" t="s">
        <v>89</v>
      </c>
      <c r="G92" s="121">
        <f>'[8]设备评估计算表'!F104</f>
        <v>1</v>
      </c>
      <c r="H92" s="122">
        <v>41973</v>
      </c>
      <c r="I92" s="122">
        <v>41973</v>
      </c>
      <c r="J92" s="123">
        <v>560</v>
      </c>
      <c r="K92" s="123">
        <v>0</v>
      </c>
      <c r="L92" s="123">
        <f>'[8]设备评估计算表'!U104</f>
        <v>560</v>
      </c>
      <c r="M92" s="124"/>
      <c r="N92" s="126">
        <f>'[8]设备评估计算表'!AE104</f>
        <v>90</v>
      </c>
      <c r="O92" s="116"/>
    </row>
    <row r="93" spans="1:15" s="127" customFormat="1" ht="19.5" customHeight="1">
      <c r="A93" s="116">
        <v>88</v>
      </c>
      <c r="B93" s="116"/>
      <c r="C93" s="118" t="s">
        <v>127</v>
      </c>
      <c r="D93" s="118" t="str">
        <f>'[8]设备评估计算表'!C105</f>
        <v>1.4*0.7*0.76m</v>
      </c>
      <c r="E93" s="119"/>
      <c r="F93" s="120" t="s">
        <v>89</v>
      </c>
      <c r="G93" s="121">
        <f>'[8]设备评估计算表'!F105</f>
        <v>1</v>
      </c>
      <c r="H93" s="122">
        <v>41444</v>
      </c>
      <c r="I93" s="122">
        <v>41444</v>
      </c>
      <c r="J93" s="123">
        <v>180</v>
      </c>
      <c r="K93" s="123">
        <v>0</v>
      </c>
      <c r="L93" s="123">
        <f>'[8]设备评估计算表'!U105</f>
        <v>180</v>
      </c>
      <c r="M93" s="124"/>
      <c r="N93" s="126">
        <f>'[8]设备评估计算表'!AE105</f>
        <v>16</v>
      </c>
      <c r="O93" s="116"/>
    </row>
    <row r="94" spans="1:15" s="134" customFormat="1" ht="19.5" customHeight="1">
      <c r="A94" s="170" t="s">
        <v>155</v>
      </c>
      <c r="B94" s="170"/>
      <c r="C94" s="170"/>
      <c r="D94" s="128"/>
      <c r="E94" s="119">
        <f>'[8]设备评估计算表'!C106</f>
        <v>0</v>
      </c>
      <c r="F94" s="129"/>
      <c r="G94" s="130"/>
      <c r="H94" s="131"/>
      <c r="I94" s="129"/>
      <c r="J94" s="123">
        <f>SUM(J6:J93)</f>
        <v>460195.27999999997</v>
      </c>
      <c r="K94" s="123">
        <f>SUM(K6:K93)</f>
        <v>116308.19</v>
      </c>
      <c r="L94" s="132">
        <f>SUM(L6:L93)</f>
        <v>460195.27999999997</v>
      </c>
      <c r="M94" s="132"/>
      <c r="N94" s="132">
        <f>SUM(N6:N93)</f>
        <v>138924</v>
      </c>
      <c r="O94" s="133"/>
    </row>
    <row r="95" spans="1:9" ht="14.25">
      <c r="A95" s="135"/>
      <c r="B95" s="135"/>
      <c r="I95" s="137"/>
    </row>
  </sheetData>
  <sheetProtection/>
  <mergeCells count="17">
    <mergeCell ref="O4:O5"/>
    <mergeCell ref="A94:C94"/>
    <mergeCell ref="A4:A5"/>
    <mergeCell ref="B4:B5"/>
    <mergeCell ref="C4:C5"/>
    <mergeCell ref="A3:G3"/>
    <mergeCell ref="N3:O3"/>
    <mergeCell ref="J4:K4"/>
    <mergeCell ref="L4:N4"/>
    <mergeCell ref="D4:D5"/>
    <mergeCell ref="E4:E5"/>
    <mergeCell ref="F4:F5"/>
    <mergeCell ref="G4:G5"/>
    <mergeCell ref="H4:H5"/>
    <mergeCell ref="I4:I5"/>
    <mergeCell ref="A1:O1"/>
    <mergeCell ref="N2:O2"/>
  </mergeCells>
  <printOptions horizontalCentered="1"/>
  <pageMargins left="0.3937007874015748" right="0.3937007874015748" top="0.3937007874015748" bottom="0.5905511811023623" header="1.3779527559055118" footer="0.5118110236220472"/>
  <pageSetup blackAndWhite="1" fitToHeight="0" fitToWidth="1" horizontalDpi="600" verticalDpi="600" orientation="landscape" pageOrder="overThenDown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00390625" defaultRowHeight="15.75" customHeight="1"/>
  <cols>
    <col min="1" max="1" width="4.50390625" style="3" customWidth="1"/>
    <col min="2" max="2" width="23.875" style="3" customWidth="1"/>
    <col min="3" max="3" width="13.875" style="3" customWidth="1"/>
    <col min="4" max="4" width="20.375" style="3" bestFit="1" customWidth="1"/>
    <col min="5" max="5" width="8.75390625" style="3" hidden="1" customWidth="1"/>
    <col min="6" max="6" width="8.75390625" style="3" customWidth="1"/>
    <col min="7" max="7" width="10.25390625" style="3" customWidth="1"/>
    <col min="8" max="8" width="12.00390625" style="3" customWidth="1"/>
    <col min="9" max="9" width="10.25390625" style="3" hidden="1" customWidth="1"/>
    <col min="10" max="10" width="10.00390625" style="3" customWidth="1"/>
    <col min="11" max="11" width="13.75390625" style="3" customWidth="1"/>
    <col min="12" max="12" width="5.75390625" style="3" customWidth="1"/>
    <col min="13" max="16384" width="9.00390625" style="3" customWidth="1"/>
  </cols>
  <sheetData>
    <row r="1" spans="1:28" s="1" customFormat="1" ht="30" customHeight="1">
      <c r="A1" s="171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12" ht="13.5" customHeight="1">
      <c r="A2" s="141"/>
      <c r="B2" s="14"/>
      <c r="C2" s="14"/>
      <c r="D2" s="141" t="s">
        <v>164</v>
      </c>
      <c r="E2" s="14"/>
      <c r="F2" s="14"/>
      <c r="G2" s="14"/>
      <c r="H2" s="14"/>
      <c r="I2" s="14"/>
      <c r="J2" s="142"/>
      <c r="K2" s="142"/>
      <c r="L2" s="16" t="s">
        <v>160</v>
      </c>
    </row>
    <row r="3" spans="1:12" ht="13.5" customHeight="1">
      <c r="A3" s="7"/>
      <c r="B3" s="6"/>
      <c r="C3" s="6"/>
      <c r="D3" s="78"/>
      <c r="E3" s="6"/>
      <c r="F3" s="6"/>
      <c r="G3" s="6"/>
      <c r="H3" s="6"/>
      <c r="I3" s="6"/>
      <c r="J3" s="15"/>
      <c r="K3" s="178" t="s">
        <v>165</v>
      </c>
      <c r="L3" s="178"/>
    </row>
    <row r="4" spans="1:12" s="2" customFormat="1" ht="27.75" customHeight="1">
      <c r="A4" s="8" t="s">
        <v>20</v>
      </c>
      <c r="B4" s="8" t="s">
        <v>21</v>
      </c>
      <c r="C4" s="9" t="s">
        <v>22</v>
      </c>
      <c r="D4" s="8" t="s">
        <v>23</v>
      </c>
      <c r="E4" s="8" t="s">
        <v>24</v>
      </c>
      <c r="F4" s="8" t="s">
        <v>56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31</v>
      </c>
      <c r="L4" s="8" t="s">
        <v>6</v>
      </c>
    </row>
    <row r="5" spans="1:12" ht="32.25" customHeight="1">
      <c r="A5" s="92">
        <v>1</v>
      </c>
      <c r="B5" s="92" t="s">
        <v>53</v>
      </c>
      <c r="C5" s="9" t="s">
        <v>54</v>
      </c>
      <c r="D5" s="8" t="s">
        <v>55</v>
      </c>
      <c r="E5" s="93"/>
      <c r="F5" s="8" t="s">
        <v>57</v>
      </c>
      <c r="G5" s="8" t="s">
        <v>168</v>
      </c>
      <c r="H5" s="94">
        <v>55930</v>
      </c>
      <c r="I5" s="92" t="s">
        <v>29</v>
      </c>
      <c r="J5" s="96">
        <v>1240</v>
      </c>
      <c r="K5" s="97">
        <v>1036640</v>
      </c>
      <c r="L5" s="17"/>
    </row>
    <row r="6" spans="1:12" ht="19.5" customHeight="1">
      <c r="A6" s="10"/>
      <c r="B6" s="10"/>
      <c r="C6" s="12"/>
      <c r="D6" s="13"/>
      <c r="E6" s="11"/>
      <c r="F6" s="10"/>
      <c r="G6" s="10"/>
      <c r="H6" s="10"/>
      <c r="I6" s="10"/>
      <c r="J6" s="97"/>
      <c r="K6" s="97"/>
      <c r="L6" s="17"/>
    </row>
    <row r="7" spans="1:12" ht="19.5" customHeight="1">
      <c r="A7" s="10"/>
      <c r="B7" s="10"/>
      <c r="C7" s="12"/>
      <c r="D7" s="13"/>
      <c r="E7" s="11"/>
      <c r="F7" s="10"/>
      <c r="G7" s="10"/>
      <c r="H7" s="10"/>
      <c r="I7" s="10"/>
      <c r="J7" s="97"/>
      <c r="K7" s="97"/>
      <c r="L7" s="17"/>
    </row>
    <row r="8" spans="1:12" ht="19.5" customHeight="1">
      <c r="A8" s="10"/>
      <c r="B8" s="10"/>
      <c r="C8" s="12"/>
      <c r="D8" s="13"/>
      <c r="E8" s="11"/>
      <c r="F8" s="10"/>
      <c r="G8" s="10"/>
      <c r="H8" s="10"/>
      <c r="I8" s="10"/>
      <c r="J8" s="97"/>
      <c r="K8" s="97"/>
      <c r="L8" s="17"/>
    </row>
    <row r="9" spans="1:12" ht="19.5" customHeight="1">
      <c r="A9" s="10"/>
      <c r="B9" s="10"/>
      <c r="C9" s="12"/>
      <c r="D9" s="13"/>
      <c r="E9" s="11"/>
      <c r="F9" s="10"/>
      <c r="G9" s="10"/>
      <c r="H9" s="10"/>
      <c r="I9" s="10"/>
      <c r="J9" s="97"/>
      <c r="K9" s="97"/>
      <c r="L9" s="17"/>
    </row>
    <row r="10" spans="1:12" ht="19.5" customHeight="1">
      <c r="A10" s="10"/>
      <c r="B10" s="10"/>
      <c r="C10" s="12"/>
      <c r="D10" s="13"/>
      <c r="E10" s="11"/>
      <c r="F10" s="10"/>
      <c r="G10" s="10"/>
      <c r="H10" s="10"/>
      <c r="I10" s="10"/>
      <c r="J10" s="97"/>
      <c r="K10" s="97"/>
      <c r="L10" s="17"/>
    </row>
    <row r="11" spans="1:12" ht="19.5" customHeight="1">
      <c r="A11" s="10"/>
      <c r="B11" s="10"/>
      <c r="C11" s="12"/>
      <c r="D11" s="13"/>
      <c r="E11" s="11"/>
      <c r="F11" s="10"/>
      <c r="G11" s="10"/>
      <c r="H11" s="10"/>
      <c r="I11" s="10"/>
      <c r="J11" s="97"/>
      <c r="K11" s="97"/>
      <c r="L11" s="17"/>
    </row>
    <row r="12" spans="1:12" ht="19.5" customHeight="1">
      <c r="A12" s="10"/>
      <c r="B12" s="10"/>
      <c r="C12" s="12"/>
      <c r="D12" s="13"/>
      <c r="E12" s="11"/>
      <c r="F12" s="10"/>
      <c r="G12" s="10"/>
      <c r="H12" s="10"/>
      <c r="I12" s="10"/>
      <c r="J12" s="97"/>
      <c r="K12" s="97"/>
      <c r="L12" s="17"/>
    </row>
    <row r="13" spans="1:12" ht="19.5" customHeight="1">
      <c r="A13" s="10"/>
      <c r="B13" s="10"/>
      <c r="C13" s="12"/>
      <c r="D13" s="13"/>
      <c r="E13" s="11"/>
      <c r="F13" s="10"/>
      <c r="G13" s="10"/>
      <c r="H13" s="10"/>
      <c r="I13" s="10"/>
      <c r="J13" s="97"/>
      <c r="K13" s="97"/>
      <c r="L13" s="17"/>
    </row>
    <row r="14" spans="1:12" ht="15.75" customHeight="1">
      <c r="A14" s="10"/>
      <c r="B14" s="10"/>
      <c r="C14" s="12"/>
      <c r="D14" s="13"/>
      <c r="E14" s="11"/>
      <c r="F14" s="10"/>
      <c r="G14" s="10"/>
      <c r="H14" s="10"/>
      <c r="I14" s="10"/>
      <c r="J14" s="97"/>
      <c r="K14" s="97"/>
      <c r="L14" s="17"/>
    </row>
    <row r="15" spans="1:12" ht="15.75" customHeight="1">
      <c r="A15" s="173" t="s">
        <v>30</v>
      </c>
      <c r="B15" s="174"/>
      <c r="C15" s="174"/>
      <c r="D15" s="175"/>
      <c r="E15" s="11"/>
      <c r="F15" s="10"/>
      <c r="G15" s="10"/>
      <c r="H15" s="10"/>
      <c r="I15" s="10"/>
      <c r="J15" s="97">
        <f>SUM(J5:J14)</f>
        <v>1240</v>
      </c>
      <c r="K15" s="97">
        <f>SUM(K5:K14)</f>
        <v>1036640</v>
      </c>
      <c r="L15" s="17"/>
    </row>
    <row r="16" spans="1:12" ht="15.75" customHeight="1">
      <c r="A16" s="14"/>
      <c r="B16" s="14"/>
      <c r="C16" s="14"/>
      <c r="D16" s="14"/>
      <c r="E16" s="14"/>
      <c r="F16" s="14"/>
      <c r="G16" s="14"/>
      <c r="H16" s="14"/>
      <c r="J16" s="176"/>
      <c r="K16" s="176"/>
      <c r="L16" s="177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</sheetData>
  <sheetProtection/>
  <mergeCells count="4">
    <mergeCell ref="A1:L1"/>
    <mergeCell ref="A15:D15"/>
    <mergeCell ref="J16:L16"/>
    <mergeCell ref="K3:L3"/>
  </mergeCells>
  <hyperlinks>
    <hyperlink ref="A1:L1" location="'4-12无形资产汇总'!A6" display="无形资产—土地使用权现场勘察表"/>
    <hyperlink ref="A4" location="'4-12无形资产汇总'!A6" display="序号"/>
  </hyperlinks>
  <printOptions horizontalCentered="1"/>
  <pageMargins left="0.3937007874015748" right="0.3937007874015748" top="0.8661417322834646" bottom="0.8661417322834646" header="1.06299212598425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2018-10-20T03:38:46Z</cp:lastPrinted>
  <dcterms:created xsi:type="dcterms:W3CDTF">2016-05-11T09:43:00Z</dcterms:created>
  <dcterms:modified xsi:type="dcterms:W3CDTF">2018-10-20T03:59:17Z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