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9960" firstSheet="1" activeTab="1"/>
  </bookViews>
  <sheets>
    <sheet name="汇总" sheetId="1" state="hidden" r:id="rId1"/>
    <sheet name="设备" sheetId="2" r:id="rId2"/>
  </sheets>
  <definedNames>
    <definedName name="_xlnm.Print_Area" localSheetId="1">'设备'!$A$1:$L$20</definedName>
    <definedName name="_xlnm.Print_Titles" localSheetId="1">'设备'!$1:$5</definedName>
  </definedNames>
  <calcPr fullCalcOnLoad="1"/>
</workbook>
</file>

<file path=xl/sharedStrings.xml><?xml version="1.0" encoding="utf-8"?>
<sst xmlns="http://schemas.openxmlformats.org/spreadsheetml/2006/main" count="84" uniqueCount="62">
  <si>
    <t>共1页 第1页</t>
  </si>
  <si>
    <t>序号</t>
  </si>
  <si>
    <t>设备</t>
  </si>
  <si>
    <t>生产</t>
  </si>
  <si>
    <t>计量</t>
  </si>
  <si>
    <t>实际</t>
  </si>
  <si>
    <t>购置</t>
  </si>
  <si>
    <t>启用</t>
  </si>
  <si>
    <t>评估价值</t>
  </si>
  <si>
    <t>备注</t>
  </si>
  <si>
    <t>名称</t>
  </si>
  <si>
    <t>型号</t>
  </si>
  <si>
    <t>厂家</t>
  </si>
  <si>
    <t>单位</t>
  </si>
  <si>
    <t>数量</t>
  </si>
  <si>
    <t>年限</t>
  </si>
  <si>
    <t>成新率％</t>
  </si>
  <si>
    <t>净值</t>
  </si>
  <si>
    <t>台</t>
  </si>
  <si>
    <t>小计</t>
  </si>
  <si>
    <t>资产占有单位填表人：</t>
  </si>
  <si>
    <t>原值</t>
  </si>
  <si>
    <t>资产评估结果汇总表</t>
  </si>
  <si>
    <t>项目类型</t>
  </si>
  <si>
    <t>一</t>
  </si>
  <si>
    <t>二</t>
  </si>
  <si>
    <t>合计</t>
  </si>
  <si>
    <t>设备</t>
  </si>
  <si>
    <t>生物性资产</t>
  </si>
  <si>
    <t>苗木</t>
  </si>
  <si>
    <t>评估基准日：2018年11月30日</t>
  </si>
  <si>
    <t>设备清查评估明细表</t>
  </si>
  <si>
    <t>个</t>
  </si>
  <si>
    <t>评估值（万元）</t>
  </si>
  <si>
    <t>三</t>
  </si>
  <si>
    <t>设备类资产</t>
  </si>
  <si>
    <t>变配电设施</t>
  </si>
  <si>
    <r>
      <t>评估基准日201</t>
    </r>
    <r>
      <rPr>
        <sz val="10"/>
        <rFont val="宋体"/>
        <family val="0"/>
      </rPr>
      <t>9</t>
    </r>
    <r>
      <rPr>
        <sz val="10"/>
        <rFont val="宋体"/>
        <family val="0"/>
      </rPr>
      <t>年1月</t>
    </r>
    <r>
      <rPr>
        <sz val="10"/>
        <rFont val="宋体"/>
        <family val="0"/>
      </rPr>
      <t>15</t>
    </r>
    <r>
      <rPr>
        <sz val="10"/>
        <rFont val="宋体"/>
        <family val="0"/>
      </rPr>
      <t>日</t>
    </r>
  </si>
  <si>
    <t>压缩机组</t>
  </si>
  <si>
    <t>叉车</t>
  </si>
  <si>
    <t>手动拖车</t>
  </si>
  <si>
    <t>部分损坏严重</t>
  </si>
  <si>
    <t>部件损坏丢失</t>
  </si>
  <si>
    <t>叉车充电器</t>
  </si>
  <si>
    <t>选果机</t>
  </si>
  <si>
    <t>洗果机</t>
  </si>
  <si>
    <t>打蜡机</t>
  </si>
  <si>
    <t>塑料筐</t>
  </si>
  <si>
    <t>木底盘</t>
  </si>
  <si>
    <t>部分锈蚀严重</t>
  </si>
  <si>
    <t>铁筐</t>
  </si>
  <si>
    <t>木筐</t>
  </si>
  <si>
    <t>泡沫板</t>
  </si>
  <si>
    <r>
      <t>8</t>
    </r>
    <r>
      <rPr>
        <sz val="12"/>
        <rFont val="宋体"/>
        <family val="0"/>
      </rPr>
      <t>FS100</t>
    </r>
  </si>
  <si>
    <t>大连汇洋船舶机械</t>
  </si>
  <si>
    <t>部分损坏</t>
  </si>
  <si>
    <r>
      <t>N</t>
    </r>
    <r>
      <rPr>
        <sz val="12"/>
        <rFont val="宋体"/>
        <family val="0"/>
      </rPr>
      <t>RSFS</t>
    </r>
  </si>
  <si>
    <r>
      <t>A</t>
    </r>
    <r>
      <rPr>
        <sz val="12"/>
        <rFont val="宋体"/>
        <family val="0"/>
      </rPr>
      <t>TO</t>
    </r>
  </si>
  <si>
    <r>
      <t>0</t>
    </r>
    <r>
      <rPr>
        <sz val="12"/>
        <rFont val="宋体"/>
        <family val="0"/>
      </rPr>
      <t>.5*0.35*0.27</t>
    </r>
  </si>
  <si>
    <r>
      <t>1</t>
    </r>
    <r>
      <rPr>
        <sz val="12"/>
        <rFont val="宋体"/>
        <family val="0"/>
      </rPr>
      <t>*1.1*0.75</t>
    </r>
  </si>
  <si>
    <r>
      <t>1</t>
    </r>
    <r>
      <rPr>
        <sz val="12"/>
        <rFont val="宋体"/>
        <family val="0"/>
      </rPr>
      <t>.1*1</t>
    </r>
  </si>
  <si>
    <t>1.1*1*0.7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</si>
</sst>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mmm\-yyyy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9"/>
      <name val="等线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44" applyFont="1" applyBorder="1" applyAlignment="1">
      <alignment horizontal="center" vertical="center"/>
      <protection/>
    </xf>
    <xf numFmtId="14" fontId="0" fillId="0" borderId="11" xfId="4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44" applyBorder="1" applyAlignment="1">
      <alignment horizontal="center" vertical="center"/>
      <protection/>
    </xf>
    <xf numFmtId="14" fontId="0" fillId="0" borderId="11" xfId="45" applyNumberForma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3" fontId="3" fillId="0" borderId="0" xfId="58" applyFont="1" applyAlignment="1">
      <alignment horizontal="center" vertical="center"/>
    </xf>
    <xf numFmtId="0" fontId="3" fillId="0" borderId="13" xfId="43" applyFont="1" applyBorder="1">
      <alignment vertical="center"/>
      <protection/>
    </xf>
    <xf numFmtId="0" fontId="0" fillId="0" borderId="14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/>
      <protection/>
    </xf>
    <xf numFmtId="43" fontId="0" fillId="0" borderId="11" xfId="58" applyBorder="1" applyAlignment="1">
      <alignment horizontal="center" vertical="center"/>
    </xf>
    <xf numFmtId="0" fontId="0" fillId="0" borderId="15" xfId="43" applyFont="1" applyBorder="1" applyAlignment="1">
      <alignment horizontal="center" vertical="center"/>
      <protection/>
    </xf>
    <xf numFmtId="0" fontId="6" fillId="0" borderId="14" xfId="43" applyFont="1" applyBorder="1" applyAlignment="1">
      <alignment horizontal="center" vertical="center"/>
      <protection/>
    </xf>
    <xf numFmtId="0" fontId="6" fillId="0" borderId="11" xfId="43" applyFont="1" applyBorder="1" applyAlignment="1">
      <alignment horizontal="center" vertical="center" wrapText="1"/>
      <protection/>
    </xf>
    <xf numFmtId="184" fontId="6" fillId="0" borderId="11" xfId="58" applyNumberFormat="1" applyFont="1" applyBorder="1" applyAlignment="1">
      <alignment horizontal="center" vertical="center" wrapText="1"/>
    </xf>
    <xf numFmtId="184" fontId="6" fillId="0" borderId="15" xfId="43" applyNumberFormat="1" applyFont="1" applyBorder="1" applyAlignment="1">
      <alignment horizontal="center" vertical="center"/>
      <protection/>
    </xf>
    <xf numFmtId="0" fontId="6" fillId="0" borderId="14" xfId="43" applyFont="1" applyBorder="1" applyAlignment="1">
      <alignment horizontal="center"/>
      <protection/>
    </xf>
    <xf numFmtId="184" fontId="6" fillId="0" borderId="15" xfId="43" applyNumberFormat="1" applyFont="1" applyBorder="1" applyAlignment="1">
      <alignment/>
      <protection/>
    </xf>
    <xf numFmtId="0" fontId="6" fillId="0" borderId="11" xfId="43" applyFont="1" applyBorder="1" applyAlignment="1">
      <alignment vertical="center" wrapText="1"/>
      <protection/>
    </xf>
    <xf numFmtId="0" fontId="8" fillId="0" borderId="11" xfId="43" applyFont="1" applyBorder="1" applyAlignment="1">
      <alignment vertical="center" wrapText="1"/>
      <protection/>
    </xf>
    <xf numFmtId="184" fontId="8" fillId="0" borderId="11" xfId="58" applyNumberFormat="1" applyFont="1" applyBorder="1" applyAlignment="1">
      <alignment horizontal="center" vertical="center" wrapText="1"/>
    </xf>
    <xf numFmtId="184" fontId="47" fillId="0" borderId="16" xfId="58" applyNumberFormat="1" applyFont="1" applyBorder="1" applyAlignment="1">
      <alignment horizontal="center" vertical="center" wrapText="1"/>
    </xf>
    <xf numFmtId="184" fontId="6" fillId="0" borderId="17" xfId="43" applyNumberFormat="1" applyFont="1" applyBorder="1" applyAlignment="1">
      <alignment/>
      <protection/>
    </xf>
    <xf numFmtId="184" fontId="6" fillId="0" borderId="18" xfId="58" applyNumberFormat="1" applyFont="1" applyBorder="1" applyAlignment="1">
      <alignment horizontal="center" vertical="center" wrapText="1"/>
    </xf>
    <xf numFmtId="184" fontId="8" fillId="0" borderId="18" xfId="58" applyNumberFormat="1" applyFont="1" applyBorder="1" applyAlignment="1">
      <alignment horizontal="center" vertical="center" wrapText="1"/>
    </xf>
    <xf numFmtId="43" fontId="0" fillId="0" borderId="18" xfId="58" applyFont="1" applyBorder="1" applyAlignment="1">
      <alignment horizontal="center" vertical="center"/>
    </xf>
    <xf numFmtId="0" fontId="6" fillId="0" borderId="11" xfId="43" applyFont="1" applyBorder="1" applyAlignment="1">
      <alignment horizontal="center" vertical="center" wrapText="1"/>
      <protection/>
    </xf>
    <xf numFmtId="184" fontId="6" fillId="0" borderId="11" xfId="58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9" xfId="43" applyFont="1" applyBorder="1" applyAlignment="1">
      <alignment horizontal="center" vertical="center"/>
      <protection/>
    </xf>
    <xf numFmtId="0" fontId="2" fillId="0" borderId="20" xfId="43" applyFont="1" applyBorder="1" applyAlignment="1">
      <alignment horizontal="center" vertical="center"/>
      <protection/>
    </xf>
    <xf numFmtId="43" fontId="2" fillId="0" borderId="20" xfId="58" applyFont="1" applyBorder="1" applyAlignment="1">
      <alignment horizontal="center" vertical="center"/>
    </xf>
    <xf numFmtId="43" fontId="2" fillId="0" borderId="21" xfId="58" applyFont="1" applyBorder="1" applyAlignment="1">
      <alignment horizontal="center" vertical="center"/>
    </xf>
    <xf numFmtId="0" fontId="2" fillId="0" borderId="22" xfId="43" applyFont="1" applyBorder="1" applyAlignment="1">
      <alignment horizontal="center" vertical="center"/>
      <protection/>
    </xf>
    <xf numFmtId="0" fontId="3" fillId="0" borderId="23" xfId="43" applyFont="1" applyBorder="1" applyAlignment="1">
      <alignment horizontal="center"/>
      <protection/>
    </xf>
    <xf numFmtId="0" fontId="3" fillId="0" borderId="0" xfId="43" applyFont="1" applyAlignment="1">
      <alignment horizontal="center"/>
      <protection/>
    </xf>
    <xf numFmtId="43" fontId="3" fillId="0" borderId="0" xfId="58" applyFont="1" applyAlignment="1">
      <alignment horizontal="center"/>
    </xf>
    <xf numFmtId="0" fontId="3" fillId="0" borderId="13" xfId="43" applyFont="1" applyBorder="1" applyAlignment="1">
      <alignment horizontal="center"/>
      <protection/>
    </xf>
    <xf numFmtId="0" fontId="3" fillId="0" borderId="23" xfId="43" applyFont="1" applyBorder="1" applyAlignment="1">
      <alignment horizontal="left" vertical="center"/>
      <protection/>
    </xf>
    <xf numFmtId="0" fontId="3" fillId="0" borderId="0" xfId="43" applyFont="1" applyAlignment="1">
      <alignment horizontal="left" vertical="center"/>
      <protection/>
    </xf>
    <xf numFmtId="0" fontId="6" fillId="0" borderId="24" xfId="43" applyFont="1" applyBorder="1" applyAlignment="1">
      <alignment horizontal="center"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千位分隔 2 2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7" sqref="F17"/>
    </sheetView>
  </sheetViews>
  <sheetFormatPr defaultColWidth="9.00390625" defaultRowHeight="14.25"/>
  <cols>
    <col min="2" max="2" width="14.50390625" style="0" customWidth="1"/>
    <col min="3" max="3" width="14.00390625" style="0" customWidth="1"/>
    <col min="4" max="4" width="16.125" style="0" customWidth="1"/>
    <col min="5" max="5" width="15.25390625" style="0" customWidth="1"/>
    <col min="6" max="6" width="16.625" style="0" customWidth="1"/>
  </cols>
  <sheetData>
    <row r="1" spans="1:6" ht="20.25">
      <c r="A1" s="49" t="s">
        <v>22</v>
      </c>
      <c r="B1" s="50"/>
      <c r="C1" s="51"/>
      <c r="D1" s="51"/>
      <c r="E1" s="52"/>
      <c r="F1" s="53"/>
    </row>
    <row r="2" spans="1:6" ht="19.5" customHeight="1">
      <c r="A2" s="54" t="s">
        <v>30</v>
      </c>
      <c r="B2" s="55"/>
      <c r="C2" s="56"/>
      <c r="D2" s="56"/>
      <c r="E2" s="56"/>
      <c r="F2" s="57"/>
    </row>
    <row r="3" spans="1:6" ht="19.5" customHeight="1">
      <c r="A3" s="58"/>
      <c r="B3" s="59"/>
      <c r="C3" s="25"/>
      <c r="D3" s="25"/>
      <c r="E3" s="25"/>
      <c r="F3" s="26"/>
    </row>
    <row r="4" spans="1:6" ht="19.5" customHeight="1">
      <c r="A4" s="27" t="s">
        <v>1</v>
      </c>
      <c r="B4" s="28" t="s">
        <v>10</v>
      </c>
      <c r="C4" s="29" t="s">
        <v>23</v>
      </c>
      <c r="D4" s="29" t="s">
        <v>8</v>
      </c>
      <c r="E4" s="44" t="s">
        <v>33</v>
      </c>
      <c r="F4" s="30" t="s">
        <v>9</v>
      </c>
    </row>
    <row r="5" spans="1:6" ht="19.5" customHeight="1">
      <c r="A5" s="31" t="s">
        <v>24</v>
      </c>
      <c r="B5" s="32" t="s">
        <v>28</v>
      </c>
      <c r="C5" s="33" t="s">
        <v>29</v>
      </c>
      <c r="D5" s="33" t="e">
        <f>#REF!</f>
        <v>#REF!</v>
      </c>
      <c r="E5" s="42" t="e">
        <f>ROUND(D5/10000,2)</f>
        <v>#REF!</v>
      </c>
      <c r="F5" s="34"/>
    </row>
    <row r="6" spans="1:6" ht="19.5" customHeight="1">
      <c r="A6" s="35" t="s">
        <v>25</v>
      </c>
      <c r="B6" s="45" t="s">
        <v>35</v>
      </c>
      <c r="C6" s="33" t="s">
        <v>27</v>
      </c>
      <c r="D6" s="33">
        <f>'设备'!K20</f>
        <v>171310.5</v>
      </c>
      <c r="E6" s="42">
        <f>ROUND(D6/10000,2)</f>
        <v>17.13</v>
      </c>
      <c r="F6" s="34"/>
    </row>
    <row r="7" spans="1:6" ht="19.5" customHeight="1">
      <c r="A7" s="35" t="s">
        <v>34</v>
      </c>
      <c r="B7" s="45" t="s">
        <v>35</v>
      </c>
      <c r="C7" s="46" t="s">
        <v>36</v>
      </c>
      <c r="D7" s="33" t="e">
        <f>#REF!</f>
        <v>#REF!</v>
      </c>
      <c r="E7" s="42" t="e">
        <f>ROUND(D7/10000,2)</f>
        <v>#REF!</v>
      </c>
      <c r="F7" s="36"/>
    </row>
    <row r="8" spans="1:6" ht="19.5" customHeight="1">
      <c r="A8" s="35"/>
      <c r="B8" s="37"/>
      <c r="C8" s="33"/>
      <c r="D8" s="33"/>
      <c r="E8" s="42"/>
      <c r="F8" s="36"/>
    </row>
    <row r="9" spans="1:6" ht="19.5" customHeight="1">
      <c r="A9" s="35"/>
      <c r="B9" s="37"/>
      <c r="C9" s="33"/>
      <c r="D9" s="33"/>
      <c r="E9" s="42"/>
      <c r="F9" s="36"/>
    </row>
    <row r="10" spans="1:6" ht="19.5" customHeight="1">
      <c r="A10" s="35"/>
      <c r="B10" s="38"/>
      <c r="C10" s="39"/>
      <c r="D10" s="39"/>
      <c r="E10" s="43"/>
      <c r="F10" s="36"/>
    </row>
    <row r="11" spans="1:6" ht="19.5" customHeight="1">
      <c r="A11" s="35"/>
      <c r="B11" s="38"/>
      <c r="C11" s="39"/>
      <c r="D11" s="39"/>
      <c r="E11" s="43"/>
      <c r="F11" s="36"/>
    </row>
    <row r="12" spans="1:6" ht="19.5" customHeight="1">
      <c r="A12" s="35"/>
      <c r="B12" s="38"/>
      <c r="C12" s="39"/>
      <c r="D12" s="39"/>
      <c r="E12" s="43"/>
      <c r="F12" s="36"/>
    </row>
    <row r="13" spans="1:6" ht="19.5" customHeight="1">
      <c r="A13" s="35"/>
      <c r="B13" s="38"/>
      <c r="C13" s="39"/>
      <c r="D13" s="39"/>
      <c r="E13" s="43"/>
      <c r="F13" s="36"/>
    </row>
    <row r="14" spans="1:6" ht="19.5" customHeight="1">
      <c r="A14" s="35"/>
      <c r="B14" s="38"/>
      <c r="C14" s="39"/>
      <c r="D14" s="39"/>
      <c r="E14" s="43"/>
      <c r="F14" s="36"/>
    </row>
    <row r="15" spans="1:6" ht="19.5" customHeight="1" thickBot="1">
      <c r="A15" s="60" t="s">
        <v>26</v>
      </c>
      <c r="B15" s="61"/>
      <c r="C15" s="40"/>
      <c r="D15" s="40" t="e">
        <f>D5+D6+D7</f>
        <v>#REF!</v>
      </c>
      <c r="E15" s="40" t="e">
        <f>E5+E6+E7</f>
        <v>#REF!</v>
      </c>
      <c r="F15" s="41"/>
    </row>
  </sheetData>
  <sheetProtection/>
  <mergeCells count="4">
    <mergeCell ref="A1:F1"/>
    <mergeCell ref="A2:F2"/>
    <mergeCell ref="A3:B3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80" zoomScaleSheetLayoutView="80" zoomScalePageLayoutView="0" workbookViewId="0" topLeftCell="A4">
      <selection activeCell="T17" sqref="T17"/>
    </sheetView>
  </sheetViews>
  <sheetFormatPr defaultColWidth="9.00390625" defaultRowHeight="14.25"/>
  <cols>
    <col min="1" max="1" width="3.75390625" style="0" customWidth="1"/>
    <col min="2" max="2" width="15.875" style="0" customWidth="1"/>
    <col min="3" max="3" width="16.375" style="0" customWidth="1"/>
    <col min="4" max="4" width="18.50390625" style="0" customWidth="1"/>
    <col min="5" max="5" width="4.25390625" style="0" customWidth="1"/>
    <col min="6" max="6" width="6.375" style="0" customWidth="1"/>
    <col min="7" max="7" width="12.875" style="0" customWidth="1"/>
    <col min="8" max="8" width="12.625" style="0" customWidth="1"/>
    <col min="9" max="9" width="14.875" style="0" customWidth="1"/>
    <col min="10" max="10" width="8.125" style="0" customWidth="1"/>
    <col min="11" max="11" width="13.25390625" style="0" customWidth="1"/>
    <col min="12" max="12" width="15.50390625" style="0" customWidth="1"/>
    <col min="13" max="13" width="11.875" style="0" customWidth="1"/>
    <col min="14" max="14" width="6.75390625" style="0" customWidth="1"/>
    <col min="15" max="15" width="8.50390625" style="0" customWidth="1"/>
    <col min="16" max="16" width="5.50390625" style="0" customWidth="1"/>
    <col min="17" max="17" width="7.125" style="0" customWidth="1"/>
  </cols>
  <sheetData>
    <row r="1" spans="1:12" ht="20.25" customHeight="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2" customHeight="1">
      <c r="A3" s="70"/>
      <c r="B3" s="70"/>
      <c r="C3" s="70"/>
      <c r="D3" s="71"/>
      <c r="E3" s="70"/>
      <c r="F3" s="70"/>
      <c r="G3" s="70"/>
      <c r="H3" s="70"/>
      <c r="I3" s="14"/>
      <c r="J3" s="15"/>
      <c r="K3" s="15"/>
      <c r="L3" s="16" t="s">
        <v>0</v>
      </c>
    </row>
    <row r="4" spans="1:12" ht="16.5" customHeight="1">
      <c r="A4" s="64" t="s">
        <v>1</v>
      </c>
      <c r="B4" s="4" t="s">
        <v>2</v>
      </c>
      <c r="C4" s="5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72" t="s">
        <v>8</v>
      </c>
      <c r="J4" s="72"/>
      <c r="K4" s="72"/>
      <c r="L4" s="65" t="s">
        <v>9</v>
      </c>
    </row>
    <row r="5" spans="1:12" ht="16.5" customHeight="1">
      <c r="A5" s="64"/>
      <c r="B5" s="7" t="s">
        <v>10</v>
      </c>
      <c r="C5" s="5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15</v>
      </c>
      <c r="I5" s="18" t="s">
        <v>21</v>
      </c>
      <c r="J5" s="17" t="s">
        <v>16</v>
      </c>
      <c r="K5" s="17" t="s">
        <v>17</v>
      </c>
      <c r="L5" s="66"/>
    </row>
    <row r="6" spans="1:12" s="2" customFormat="1" ht="30" customHeight="1">
      <c r="A6" s="8">
        <v>1</v>
      </c>
      <c r="B6" s="47" t="s">
        <v>38</v>
      </c>
      <c r="C6" s="48" t="s">
        <v>53</v>
      </c>
      <c r="D6" s="48" t="s">
        <v>54</v>
      </c>
      <c r="E6" s="9" t="s">
        <v>18</v>
      </c>
      <c r="F6" s="10">
        <v>1</v>
      </c>
      <c r="G6" s="11"/>
      <c r="H6" s="11"/>
      <c r="I6" s="19">
        <v>38500</v>
      </c>
      <c r="J6" s="20">
        <v>21</v>
      </c>
      <c r="K6" s="19">
        <f>I6*J6/100</f>
        <v>8085</v>
      </c>
      <c r="L6" s="21"/>
    </row>
    <row r="7" spans="1:12" s="2" customFormat="1" ht="30" customHeight="1">
      <c r="A7" s="8">
        <v>2</v>
      </c>
      <c r="B7" s="47" t="s">
        <v>38</v>
      </c>
      <c r="C7" s="21"/>
      <c r="D7" s="21"/>
      <c r="E7" s="9" t="s">
        <v>18</v>
      </c>
      <c r="F7" s="10">
        <v>13</v>
      </c>
      <c r="G7" s="11"/>
      <c r="H7" s="11"/>
      <c r="I7" s="19">
        <v>130000</v>
      </c>
      <c r="J7" s="20">
        <v>10</v>
      </c>
      <c r="K7" s="19">
        <f aca="true" t="shared" si="0" ref="K7:K18">I7*J7/100</f>
        <v>13000</v>
      </c>
      <c r="L7" s="48" t="s">
        <v>55</v>
      </c>
    </row>
    <row r="8" spans="1:15" ht="30" customHeight="1">
      <c r="A8" s="8">
        <v>3</v>
      </c>
      <c r="B8" s="47" t="s">
        <v>39</v>
      </c>
      <c r="C8" s="48"/>
      <c r="D8" s="21"/>
      <c r="E8" s="9" t="s">
        <v>18</v>
      </c>
      <c r="F8" s="10">
        <v>1</v>
      </c>
      <c r="G8" s="11"/>
      <c r="H8" s="11"/>
      <c r="I8" s="19">
        <v>80000</v>
      </c>
      <c r="J8" s="20">
        <v>5</v>
      </c>
      <c r="K8" s="19">
        <f t="shared" si="0"/>
        <v>4000</v>
      </c>
      <c r="L8" s="47" t="s">
        <v>42</v>
      </c>
      <c r="M8" s="2"/>
      <c r="N8" s="2"/>
      <c r="O8" s="2"/>
    </row>
    <row r="9" spans="1:15" ht="30" customHeight="1">
      <c r="A9" s="8">
        <v>4</v>
      </c>
      <c r="B9" s="47" t="s">
        <v>40</v>
      </c>
      <c r="C9" s="21"/>
      <c r="D9" s="9"/>
      <c r="E9" s="9" t="s">
        <v>18</v>
      </c>
      <c r="F9" s="10">
        <v>3</v>
      </c>
      <c r="G9" s="11"/>
      <c r="H9" s="11"/>
      <c r="I9" s="19">
        <v>3150</v>
      </c>
      <c r="J9" s="20">
        <v>15</v>
      </c>
      <c r="K9" s="19">
        <f t="shared" si="0"/>
        <v>472.5</v>
      </c>
      <c r="L9" s="47"/>
      <c r="M9" s="2"/>
      <c r="N9" s="2"/>
      <c r="O9" s="2"/>
    </row>
    <row r="10" spans="1:15" ht="30" customHeight="1">
      <c r="A10" s="8">
        <v>5</v>
      </c>
      <c r="B10" s="47" t="s">
        <v>43</v>
      </c>
      <c r="C10" s="9"/>
      <c r="D10" s="9"/>
      <c r="E10" s="9" t="s">
        <v>18</v>
      </c>
      <c r="F10" s="22">
        <v>1</v>
      </c>
      <c r="G10" s="23"/>
      <c r="H10" s="23"/>
      <c r="I10" s="19">
        <v>1620</v>
      </c>
      <c r="J10" s="20">
        <v>5</v>
      </c>
      <c r="K10" s="19">
        <f t="shared" si="0"/>
        <v>81</v>
      </c>
      <c r="L10" s="47" t="s">
        <v>42</v>
      </c>
      <c r="M10" s="2"/>
      <c r="N10" s="2"/>
      <c r="O10" s="2"/>
    </row>
    <row r="11" spans="1:15" ht="30" customHeight="1">
      <c r="A11" s="8">
        <v>6</v>
      </c>
      <c r="B11" s="47" t="s">
        <v>44</v>
      </c>
      <c r="C11" s="24"/>
      <c r="D11" s="9"/>
      <c r="E11" s="9" t="s">
        <v>18</v>
      </c>
      <c r="F11" s="10">
        <v>1</v>
      </c>
      <c r="G11" s="11"/>
      <c r="H11" s="11"/>
      <c r="I11" s="19">
        <v>18000</v>
      </c>
      <c r="J11" s="20">
        <v>15</v>
      </c>
      <c r="K11" s="19">
        <f t="shared" si="0"/>
        <v>2700</v>
      </c>
      <c r="L11" s="21"/>
      <c r="M11" s="2"/>
      <c r="N11" s="2"/>
      <c r="O11" s="2"/>
    </row>
    <row r="12" spans="1:15" ht="30" customHeight="1">
      <c r="A12" s="8">
        <v>7</v>
      </c>
      <c r="B12" s="47" t="s">
        <v>45</v>
      </c>
      <c r="C12" s="48" t="s">
        <v>56</v>
      </c>
      <c r="D12" s="9"/>
      <c r="E12" s="9" t="s">
        <v>18</v>
      </c>
      <c r="F12" s="10">
        <v>1</v>
      </c>
      <c r="G12" s="11"/>
      <c r="H12" s="11"/>
      <c r="I12" s="19">
        <v>25000</v>
      </c>
      <c r="J12" s="20">
        <v>15</v>
      </c>
      <c r="K12" s="19">
        <f t="shared" si="0"/>
        <v>3750</v>
      </c>
      <c r="L12" s="21"/>
      <c r="M12" s="2"/>
      <c r="N12" s="2"/>
      <c r="O12" s="2"/>
    </row>
    <row r="13" spans="1:15" ht="30" customHeight="1">
      <c r="A13" s="8">
        <v>8</v>
      </c>
      <c r="B13" s="47" t="s">
        <v>46</v>
      </c>
      <c r="C13" s="48" t="s">
        <v>57</v>
      </c>
      <c r="D13" s="9"/>
      <c r="E13" s="9" t="s">
        <v>18</v>
      </c>
      <c r="F13" s="10">
        <v>1</v>
      </c>
      <c r="G13" s="11"/>
      <c r="H13" s="11"/>
      <c r="I13" s="19">
        <v>50400</v>
      </c>
      <c r="J13" s="20">
        <v>15</v>
      </c>
      <c r="K13" s="19">
        <f t="shared" si="0"/>
        <v>7560</v>
      </c>
      <c r="L13" s="21"/>
      <c r="M13" s="2"/>
      <c r="N13" s="2"/>
      <c r="O13" s="2"/>
    </row>
    <row r="14" spans="1:15" ht="30" customHeight="1">
      <c r="A14" s="8">
        <v>9</v>
      </c>
      <c r="B14" s="47" t="s">
        <v>47</v>
      </c>
      <c r="C14" s="48" t="s">
        <v>58</v>
      </c>
      <c r="D14" s="9"/>
      <c r="E14" s="47" t="s">
        <v>32</v>
      </c>
      <c r="F14" s="10">
        <v>570</v>
      </c>
      <c r="G14" s="11"/>
      <c r="H14" s="11"/>
      <c r="I14" s="19">
        <v>11400</v>
      </c>
      <c r="J14" s="20">
        <v>10</v>
      </c>
      <c r="K14" s="19">
        <f>I14*J14/100</f>
        <v>1140</v>
      </c>
      <c r="L14" s="47" t="s">
        <v>41</v>
      </c>
      <c r="M14" s="2"/>
      <c r="N14" s="2"/>
      <c r="O14" s="2"/>
    </row>
    <row r="15" spans="1:15" ht="30" customHeight="1">
      <c r="A15" s="8">
        <v>10</v>
      </c>
      <c r="B15" s="47" t="s">
        <v>50</v>
      </c>
      <c r="C15" s="48" t="s">
        <v>59</v>
      </c>
      <c r="D15" s="9"/>
      <c r="E15" s="47" t="s">
        <v>32</v>
      </c>
      <c r="F15" s="10">
        <v>6674</v>
      </c>
      <c r="G15" s="11"/>
      <c r="H15" s="11"/>
      <c r="I15" s="19">
        <v>667400</v>
      </c>
      <c r="J15" s="20">
        <v>15</v>
      </c>
      <c r="K15" s="19">
        <f t="shared" si="0"/>
        <v>100110</v>
      </c>
      <c r="L15" s="47" t="s">
        <v>49</v>
      </c>
      <c r="M15" s="2"/>
      <c r="N15" s="2"/>
      <c r="O15" s="2"/>
    </row>
    <row r="16" spans="1:15" ht="30" customHeight="1">
      <c r="A16" s="8">
        <v>11</v>
      </c>
      <c r="B16" s="47" t="s">
        <v>51</v>
      </c>
      <c r="C16" s="48" t="s">
        <v>61</v>
      </c>
      <c r="D16" s="9"/>
      <c r="E16" s="47" t="s">
        <v>32</v>
      </c>
      <c r="F16" s="10">
        <v>4257</v>
      </c>
      <c r="G16" s="11"/>
      <c r="H16" s="11"/>
      <c r="I16" s="19">
        <v>212850</v>
      </c>
      <c r="J16" s="20">
        <v>12</v>
      </c>
      <c r="K16" s="19">
        <f>I16*J16/100</f>
        <v>25542</v>
      </c>
      <c r="L16" s="47" t="s">
        <v>41</v>
      </c>
      <c r="M16" s="2"/>
      <c r="N16" s="2"/>
      <c r="O16" s="2"/>
    </row>
    <row r="17" spans="1:15" ht="30" customHeight="1">
      <c r="A17" s="8">
        <v>12</v>
      </c>
      <c r="B17" s="47" t="s">
        <v>48</v>
      </c>
      <c r="C17" s="48" t="s">
        <v>60</v>
      </c>
      <c r="D17" s="9"/>
      <c r="E17" s="47" t="s">
        <v>32</v>
      </c>
      <c r="F17" s="10">
        <v>347</v>
      </c>
      <c r="G17" s="11"/>
      <c r="H17" s="11"/>
      <c r="I17" s="19">
        <v>6940</v>
      </c>
      <c r="J17" s="20">
        <v>10</v>
      </c>
      <c r="K17" s="19">
        <f t="shared" si="0"/>
        <v>694</v>
      </c>
      <c r="L17" s="47" t="s">
        <v>41</v>
      </c>
      <c r="M17" s="2"/>
      <c r="N17" s="2"/>
      <c r="O17" s="2"/>
    </row>
    <row r="18" spans="1:15" ht="30" customHeight="1">
      <c r="A18" s="8">
        <v>13</v>
      </c>
      <c r="B18" s="47" t="s">
        <v>52</v>
      </c>
      <c r="C18" s="24"/>
      <c r="D18" s="9"/>
      <c r="E18" s="47" t="s">
        <v>32</v>
      </c>
      <c r="F18" s="10">
        <v>11600</v>
      </c>
      <c r="G18" s="11"/>
      <c r="H18" s="11"/>
      <c r="I18" s="19">
        <v>23200</v>
      </c>
      <c r="J18" s="20">
        <v>18</v>
      </c>
      <c r="K18" s="19">
        <f t="shared" si="0"/>
        <v>4176</v>
      </c>
      <c r="L18" s="21"/>
      <c r="M18" s="2"/>
      <c r="N18" s="2"/>
      <c r="O18" s="2"/>
    </row>
    <row r="19" spans="1:15" ht="30" customHeight="1">
      <c r="A19" s="8">
        <v>14</v>
      </c>
      <c r="B19" s="9"/>
      <c r="C19" s="21"/>
      <c r="D19" s="9"/>
      <c r="E19" s="9"/>
      <c r="F19" s="10"/>
      <c r="G19" s="11"/>
      <c r="H19" s="11"/>
      <c r="I19" s="19"/>
      <c r="J19" s="20"/>
      <c r="K19" s="19"/>
      <c r="L19" s="9"/>
      <c r="M19" s="2"/>
      <c r="N19" s="2"/>
      <c r="O19" s="2"/>
    </row>
    <row r="20" spans="1:13" ht="30" customHeight="1">
      <c r="A20" s="73" t="s">
        <v>19</v>
      </c>
      <c r="B20" s="74"/>
      <c r="C20" s="12"/>
      <c r="D20" s="12"/>
      <c r="E20" s="12"/>
      <c r="F20" s="12"/>
      <c r="G20" s="11"/>
      <c r="H20" s="11"/>
      <c r="I20" s="19">
        <f>SUM(I6:I19)</f>
        <v>1268460</v>
      </c>
      <c r="J20" s="19"/>
      <c r="K20" s="19">
        <f>SUM(K6:K19)</f>
        <v>171310.5</v>
      </c>
      <c r="L20" s="19"/>
      <c r="M20" s="2"/>
    </row>
    <row r="21" spans="1:12" ht="16.5" customHeight="1">
      <c r="A21" s="62" t="s">
        <v>20</v>
      </c>
      <c r="B21" s="62"/>
      <c r="C21" s="62"/>
      <c r="D21" s="62"/>
      <c r="E21" s="62"/>
      <c r="F21" s="62"/>
      <c r="G21" s="62"/>
      <c r="H21" s="62"/>
      <c r="I21" s="13"/>
      <c r="J21" s="63"/>
      <c r="K21" s="63"/>
      <c r="L21" s="13"/>
    </row>
    <row r="26" spans="12:13" ht="14.25">
      <c r="L26" s="2"/>
      <c r="M26" s="2"/>
    </row>
    <row r="27" spans="12:13" ht="14.25">
      <c r="L27" s="2"/>
      <c r="M27" s="2"/>
    </row>
    <row r="28" ht="14.25">
      <c r="M28" s="2"/>
    </row>
  </sheetData>
  <sheetProtection/>
  <mergeCells count="9">
    <mergeCell ref="A21:H21"/>
    <mergeCell ref="J21:K21"/>
    <mergeCell ref="A4:A5"/>
    <mergeCell ref="L4:L5"/>
    <mergeCell ref="A1:L1"/>
    <mergeCell ref="A2:L2"/>
    <mergeCell ref="A3:H3"/>
    <mergeCell ref="I4:K4"/>
    <mergeCell ref="A20:B20"/>
  </mergeCells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英华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英华</dc:creator>
  <cp:keywords/>
  <dc:description/>
  <cp:lastModifiedBy>Administrator</cp:lastModifiedBy>
  <cp:lastPrinted>2019-01-28T07:22:28Z</cp:lastPrinted>
  <dcterms:created xsi:type="dcterms:W3CDTF">2007-12-27T07:52:59Z</dcterms:created>
  <dcterms:modified xsi:type="dcterms:W3CDTF">2019-03-29T02:13:17Z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